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eddy\Downloads\"/>
    </mc:Choice>
  </mc:AlternateContent>
  <bookViews>
    <workbookView windowHeight="17680" activeTab="4"/>
  </bookViews>
  <sheets>
    <sheet name="资产负债表" sheetId="1" r:id="rId1"/>
    <sheet name="利润表" sheetId="2" r:id="rId2"/>
    <sheet name="2026年3月资产负债表" sheetId="3" r:id="rId3"/>
    <sheet name="股权变更记录" sheetId="4" r:id="rId4"/>
    <sheet name="工作表2" sheetId="5" r:id="rId5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<sst xmlns="http://schemas.openxmlformats.org/spreadsheetml/2006/main" count="470" uniqueCount="199">
  <si>
    <t>项目</t>
  </si>
  <si>
    <t>一、流动资产</t>
  </si>
  <si>
    <t>货币资金</t>
  </si>
  <si>
    <t>其中：银行存款</t>
  </si>
  <si>
    <t>短期投资</t>
  </si>
  <si>
    <t>-</t>
  </si>
  <si>
    <t>应收票据</t>
  </si>
  <si>
    <t>应收股利</t>
  </si>
  <si>
    <t>应收利息</t>
  </si>
  <si>
    <t>应收账款</t>
  </si>
  <si>
    <t>其它应收款</t>
  </si>
  <si>
    <t>预付账款</t>
  </si>
  <si>
    <t>存货</t>
  </si>
  <si>
    <t>其中：原材料</t>
  </si>
  <si>
    <t xml:space="preserve">           产成品及在产品</t>
  </si>
  <si>
    <t>待摊费用</t>
  </si>
  <si>
    <t>一年内到期的长期债权投资</t>
  </si>
  <si>
    <t>其它流动资产</t>
  </si>
  <si>
    <t>流动资产合计</t>
  </si>
  <si>
    <t>二、长期投资</t>
  </si>
  <si>
    <t>长期股权投资</t>
  </si>
  <si>
    <t>长期债权投资</t>
  </si>
  <si>
    <t>长期投资合计</t>
  </si>
  <si>
    <t>三、固定资产</t>
  </si>
  <si>
    <t>固定资产原价</t>
  </si>
  <si>
    <t>减：累计折旧</t>
  </si>
  <si>
    <t>固定资产净值</t>
  </si>
  <si>
    <t>减：固定资产减值准备</t>
  </si>
  <si>
    <t>固定资产净额</t>
  </si>
  <si>
    <t>工程物资</t>
  </si>
  <si>
    <t>在建工程</t>
  </si>
  <si>
    <t>固定资产清理</t>
  </si>
  <si>
    <t>固定资产合计</t>
  </si>
  <si>
    <t>四、无形资产及其它资产</t>
  </si>
  <si>
    <t>无形资产</t>
  </si>
  <si>
    <t>长期待摊费用</t>
  </si>
  <si>
    <t>其它长期资产</t>
  </si>
  <si>
    <t>无形资产及其它长期资产合计</t>
  </si>
  <si>
    <t>五、递延税款</t>
  </si>
  <si>
    <t>递延税款借项</t>
  </si>
  <si>
    <t>资产总计</t>
  </si>
  <si>
    <t>六、流动负债</t>
  </si>
  <si>
    <t>短期借款</t>
  </si>
  <si>
    <t>其中：银行借款</t>
  </si>
  <si>
    <t>应付票据</t>
  </si>
  <si>
    <t>应付账款</t>
  </si>
  <si>
    <t>预收账款</t>
  </si>
  <si>
    <t>应付工资</t>
  </si>
  <si>
    <t>应付福利费</t>
  </si>
  <si>
    <t>应付股利（利润）</t>
  </si>
  <si>
    <t>应交税金</t>
  </si>
  <si>
    <t>其它应交款</t>
  </si>
  <si>
    <t>其它应付款</t>
  </si>
  <si>
    <t>预提费用</t>
  </si>
  <si>
    <t>预计负债</t>
  </si>
  <si>
    <t>一年内到期的长期负债</t>
  </si>
  <si>
    <t>其它流动负债</t>
  </si>
  <si>
    <t>流动负债合计</t>
  </si>
  <si>
    <t>七、长期负债</t>
  </si>
  <si>
    <t>长期借款</t>
  </si>
  <si>
    <t>应付债券</t>
  </si>
  <si>
    <t>长期应付款</t>
  </si>
  <si>
    <t>专项应付款</t>
  </si>
  <si>
    <t>其他长期负债</t>
  </si>
  <si>
    <t>长期负债合计</t>
  </si>
  <si>
    <t>八、递延税项</t>
  </si>
  <si>
    <t>负债合计</t>
  </si>
  <si>
    <t>九、所有者权益</t>
  </si>
  <si>
    <t>实收资本</t>
  </si>
  <si>
    <t>实收资本净额</t>
  </si>
  <si>
    <t>资本公积</t>
  </si>
  <si>
    <t>盈余公积</t>
  </si>
  <si>
    <t>其中：法定公益金</t>
  </si>
  <si>
    <t>未分配利润</t>
  </si>
  <si>
    <t>所有者权益合计</t>
  </si>
  <si>
    <t>负债及所有者权益总计</t>
  </si>
  <si>
    <t>Check</t>
  </si>
  <si>
    <t>资产负债率</t>
  </si>
  <si>
    <t>净现金</t>
  </si>
  <si>
    <t xml:space="preserve">  在手现金</t>
  </si>
  <si>
    <t xml:space="preserve">  有息借款</t>
  </si>
  <si>
    <t>单位：元人民币</t>
  </si>
  <si>
    <t>一、主营业务收入</t>
  </si>
  <si>
    <t>减：主营业务成本</t>
  </si>
  <si>
    <t xml:space="preserve">        主营业务税金及附加</t>
  </si>
  <si>
    <t>二、主营业务利润（亏损以 “-” 号填列）</t>
  </si>
  <si>
    <t>加：其他业务利润（亏损以 “-” 号填列）</t>
  </si>
  <si>
    <t>减：营业费用</t>
  </si>
  <si>
    <t xml:space="preserve">       管理费用</t>
  </si>
  <si>
    <t xml:space="preserve">       财务费用</t>
  </si>
  <si>
    <t>三、营业利润（亏损以 “-” 号填列）</t>
  </si>
  <si>
    <t>加：投资收益（损失以 “-” 号填列）</t>
  </si>
  <si>
    <t xml:space="preserve">       补贴收入</t>
  </si>
  <si>
    <t>营业外收入</t>
  </si>
  <si>
    <t>减：营业外支出</t>
  </si>
  <si>
    <t>四、利润总额（亏损总额以 “-” 号填列）</t>
  </si>
  <si>
    <t>减：所得税</t>
  </si>
  <si>
    <t>五、净利润（净亏损以 “-” 号填列）</t>
  </si>
  <si>
    <t>毛利率</t>
  </si>
  <si>
    <t>营业利润率</t>
  </si>
  <si>
    <t>净利率</t>
  </si>
  <si>
    <t>无锡柯维盛（吴晓峰实控）</t>
  </si>
  <si>
    <t>实际营收合计（湖山+柯维盛）</t>
  </si>
  <si>
    <t>资产</t>
  </si>
  <si>
    <t>年初数</t>
  </si>
  <si>
    <t>期末数</t>
  </si>
  <si>
    <t>负债及所有者权益</t>
  </si>
  <si>
    <t>流动资产：</t>
  </si>
  <si>
    <t>流动负债：</t>
  </si>
  <si>
    <t>其他应收款</t>
  </si>
  <si>
    <t>应付股利</t>
  </si>
  <si>
    <t>应收补贴款</t>
  </si>
  <si>
    <t>其他应交款</t>
  </si>
  <si>
    <t>其他应付款</t>
  </si>
  <si>
    <t>其他流动资产</t>
  </si>
  <si>
    <t>其他流动负债</t>
  </si>
  <si>
    <t>长期投资：</t>
  </si>
  <si>
    <t>长期负债：</t>
  </si>
  <si>
    <t>固定资产：</t>
  </si>
  <si>
    <t>递延税项：</t>
  </si>
  <si>
    <t>递延税款贷项</t>
  </si>
  <si>
    <t>所有者权益 (或股东权益)：</t>
  </si>
  <si>
    <t>实收资本 (或股本)</t>
  </si>
  <si>
    <t>减：已归还投资</t>
  </si>
  <si>
    <t>无形资产及其他资产：</t>
  </si>
  <si>
    <t>实收资本 (或股本) 净额</t>
  </si>
  <si>
    <t>其他长期资产</t>
  </si>
  <si>
    <t>无形资产及其他资产合计</t>
  </si>
  <si>
    <t>所有者权益 (或股东权益) 合计</t>
  </si>
  <si>
    <t>资产合计</t>
  </si>
  <si>
    <t>负债和所有者权益 (或股东权益) 合计</t>
  </si>
  <si>
    <t>核准日</t>
  </si>
  <si>
    <t>阶段</t>
  </si>
  <si>
    <t>股东名称</t>
  </si>
  <si>
    <t>状态</t>
  </si>
  <si>
    <t>公司实缴资本</t>
  </si>
  <si>
    <t>实缴出资额（万元）</t>
  </si>
  <si>
    <t>变化额（万元）</t>
  </si>
  <si>
    <t>出资比例（%）</t>
  </si>
  <si>
    <t>出资方式</t>
  </si>
  <si>
    <t>出资日</t>
  </si>
  <si>
    <t>股东汇款（解款）账户</t>
  </si>
  <si>
    <t>股东账户开户行</t>
  </si>
  <si>
    <t>公司收款账户</t>
  </si>
  <si>
    <t>公司账户开户行</t>
  </si>
  <si>
    <t>流水摘要</t>
  </si>
  <si>
    <t>备注</t>
  </si>
  <si>
    <t>公司设立</t>
  </si>
  <si>
    <t>吴兴华</t>
  </si>
  <si>
    <t>新进</t>
  </si>
  <si>
    <t>货币出资</t>
  </si>
  <si>
    <t>吴平荣</t>
  </si>
  <si>
    <t>第一次增资</t>
  </si>
  <si>
    <t>320222520328571</t>
  </si>
  <si>
    <t>657101040006555</t>
  </si>
  <si>
    <t>农行无锡湖山分行</t>
  </si>
  <si>
    <t>吴兴华投资款</t>
  </si>
  <si>
    <t>申请法院调查令查询</t>
  </si>
  <si>
    <t>吴平荣投资款</t>
  </si>
  <si>
    <t>第二次增资
与第一次股权转让</t>
  </si>
  <si>
    <t>退出</t>
  </si>
  <si>
    <t>蒋晓俊</t>
  </si>
  <si>
    <t>第三次增资</t>
  </si>
  <si>
    <t>6222021103006939855</t>
  </si>
  <si>
    <t>工行无锡钱桥支行</t>
  </si>
  <si>
    <t>1103025319200588639</t>
  </si>
  <si>
    <t>6222021103006939863</t>
  </si>
  <si>
    <t>蒋晓俊投资款</t>
  </si>
  <si>
    <t>第二次股权转让</t>
  </si>
  <si>
    <t>吴泽民</t>
  </si>
  <si>
    <t>蒋玥</t>
  </si>
  <si>
    <t>司法强制过户</t>
  </si>
  <si>
    <t>2018-12-6 吴兴华与边惠华完成离婚，双方完成协商</t>
  </si>
  <si>
    <t>第三次股权转让</t>
  </si>
  <si>
    <t>吴晓红</t>
  </si>
  <si>
    <t>至今</t>
  </si>
  <si>
    <t>姓名</t>
  </si>
  <si>
    <t>身份证号</t>
  </si>
  <si>
    <t>出生日期</t>
  </si>
  <si>
    <t>年龄</t>
  </si>
  <si>
    <t>320222194712115714</t>
  </si>
  <si>
    <t>已故</t>
  </si>
  <si>
    <t>于2026年4月22日去世，湖山公司创始人、实控人、总经理</t>
  </si>
  <si>
    <t>32022219520328571X</t>
  </si>
  <si>
    <t>在世</t>
  </si>
  <si>
    <t>吴建清</t>
  </si>
  <si>
    <t>320222195403235717</t>
  </si>
  <si>
    <t>2004年至2015年，任湖山公司财务主管</t>
  </si>
  <si>
    <t>吴晓峰</t>
  </si>
  <si>
    <t>320222197211205728</t>
  </si>
  <si>
    <t>2023年10月13日起至今，任湖山公司法人代表，吴兴华外甥</t>
  </si>
  <si>
    <t>320222197301195717</t>
  </si>
  <si>
    <t>吴兴华小女婿</t>
  </si>
  <si>
    <t>320222197506195745</t>
  </si>
  <si>
    <t>吴兴华小女儿，2019年起任湖山公司监事</t>
  </si>
  <si>
    <t>320211199811306528</t>
  </si>
  <si>
    <t>吴兴华外孙女</t>
  </si>
  <si>
    <t>320211199905246538</t>
  </si>
  <si>
    <t>吴兴华孙子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</si>
</sst>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#,##0.00_ "/>
    <numFmt numFmtId="178" formatCode="#,##0_ "/>
  </numFmts>
  <fonts count="27">
    <font>
      <sz val="10"/>
      <name val="Microsoft YaHei"/>
      <charset val="134"/>
    </font>
    <font>
      <b/>
      <sz val="10"/>
      <name val="Microsoft YaHei"/>
      <charset val="134"/>
    </font>
    <font>
      <b/>
      <sz val="10"/>
      <color rgb="FFFF0000"/>
      <name val="Microsoft YaHei"/>
      <charset val="134"/>
    </font>
    <font>
      <b/>
      <i/>
      <sz val="10"/>
      <color rgb="FF0070C0"/>
      <name val="Microsoft YaHei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i/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CDDF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16" applyNumberFormat="0" applyAlignment="0" applyProtection="0">
      <alignment vertical="center"/>
    </xf>
    <xf numFmtId="0" fontId="17" fillId="9" borderId="17" applyNumberFormat="0" applyAlignment="0" applyProtection="0">
      <alignment vertical="center"/>
    </xf>
    <xf numFmtId="0" fontId="18" fillId="9" borderId="16" applyNumberFormat="0" applyAlignment="0" applyProtection="0">
      <alignment vertical="center"/>
    </xf>
    <xf numFmtId="0" fontId="19" fillId="10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0" fontId="2" fillId="0" borderId="0" xfId="0" applyFont="1">
      <alignment vertical="center"/>
    </xf>
    <xf numFmtId="176" fontId="0" fillId="0" borderId="1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left"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3" fillId="0" borderId="0" xfId="0" applyFont="1">
      <alignment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right" vertical="center"/>
    </xf>
    <xf numFmtId="0" fontId="1" fillId="0" borderId="0" xfId="0" applyFont="1">
      <alignment vertical="center"/>
    </xf>
    <xf numFmtId="0" fontId="1" fillId="3" borderId="6" xfId="0" applyFont="1" applyFill="1" applyBorder="1">
      <alignment vertical="center"/>
    </xf>
    <xf numFmtId="0" fontId="1" fillId="3" borderId="7" xfId="0" applyFont="1" applyFill="1" applyBorder="1" applyAlignment="1">
      <alignment horizontal="right" vertical="center"/>
    </xf>
    <xf numFmtId="0" fontId="1" fillId="3" borderId="8" xfId="0" applyFont="1" applyFill="1" applyBorder="1" applyAlignment="1">
      <alignment horizontal="right" vertical="center"/>
    </xf>
    <xf numFmtId="0" fontId="1" fillId="0" borderId="9" xfId="0" applyFont="1" applyBorder="1">
      <alignment vertical="center"/>
    </xf>
    <xf numFmtId="3" fontId="0" fillId="0" borderId="0" xfId="0" applyNumberFormat="1">
      <alignment vertical="center"/>
    </xf>
    <xf numFmtId="3" fontId="0" fillId="0" borderId="10" xfId="0" applyNumberFormat="1" applyBorder="1">
      <alignment vertical="center"/>
    </xf>
    <xf numFmtId="0" fontId="0" fillId="0" borderId="9" xfId="0" applyBorder="1">
      <alignment vertical="center"/>
    </xf>
    <xf numFmtId="0" fontId="1" fillId="0" borderId="11" xfId="0" applyFont="1" applyBorder="1">
      <alignment vertical="center"/>
    </xf>
    <xf numFmtId="3" fontId="0" fillId="0" borderId="5" xfId="0" applyNumberFormat="1" applyBorder="1">
      <alignment vertical="center"/>
    </xf>
    <xf numFmtId="3" fontId="0" fillId="0" borderId="12" xfId="0" applyNumberFormat="1" applyBorder="1">
      <alignment vertical="center"/>
    </xf>
    <xf numFmtId="0" fontId="4" fillId="0" borderId="0" xfId="0" applyFont="1">
      <alignment vertical="center"/>
    </xf>
    <xf numFmtId="0" fontId="5" fillId="2" borderId="0" xfId="0" applyFont="1" applyFill="1">
      <alignment vertical="center"/>
    </xf>
    <xf numFmtId="176" fontId="5" fillId="2" borderId="0" xfId="0" applyNumberFormat="1" applyFont="1" applyFill="1" applyAlignment="1">
      <alignment horizontal="right" vertical="center"/>
    </xf>
    <xf numFmtId="176" fontId="5" fillId="4" borderId="0" xfId="0" applyNumberFormat="1" applyFont="1" applyFill="1">
      <alignment vertical="center"/>
    </xf>
    <xf numFmtId="176" fontId="5" fillId="4" borderId="0" xfId="0" applyNumberFormat="1" applyFont="1" applyFill="1" applyAlignment="1">
      <alignment horizontal="right" vertical="center"/>
    </xf>
    <xf numFmtId="0" fontId="5" fillId="0" borderId="0" xfId="0" applyFont="1">
      <alignment vertical="center"/>
    </xf>
    <xf numFmtId="3" fontId="5" fillId="0" borderId="0" xfId="0" applyNumberFormat="1" applyFont="1">
      <alignment vertical="center"/>
    </xf>
    <xf numFmtId="3" fontId="4" fillId="0" borderId="0" xfId="0" applyNumberFormat="1" applyFont="1">
      <alignment vertical="center"/>
    </xf>
    <xf numFmtId="9" fontId="4" fillId="0" borderId="0" xfId="0" applyNumberFormat="1" applyFont="1">
      <alignment vertical="center"/>
    </xf>
    <xf numFmtId="9" fontId="6" fillId="0" borderId="0" xfId="0" applyNumberFormat="1" applyFont="1">
      <alignment vertical="center"/>
    </xf>
    <xf numFmtId="0" fontId="0" fillId="3" borderId="0" xfId="0" applyFill="1">
      <alignment vertical="center"/>
    </xf>
    <xf numFmtId="177" fontId="0" fillId="0" borderId="0" xfId="0" applyNumberFormat="1" applyAlignment="1">
      <alignment horizontal="right" vertical="center"/>
    </xf>
    <xf numFmtId="178" fontId="1" fillId="2" borderId="0" xfId="0" applyNumberFormat="1" applyFont="1" applyFill="1">
      <alignment vertical="center"/>
    </xf>
    <xf numFmtId="14" fontId="1" fillId="2" borderId="0" xfId="0" applyNumberFormat="1" applyFont="1" applyFill="1">
      <alignment vertical="center"/>
    </xf>
    <xf numFmtId="178" fontId="0" fillId="0" borderId="0" xfId="0" applyNumberFormat="1">
      <alignment vertical="center"/>
    </xf>
    <xf numFmtId="178" fontId="0" fillId="0" borderId="0" xfId="0" applyNumberFormat="1" applyAlignment="1">
      <alignment horizontal="right" vertical="center"/>
    </xf>
    <xf numFmtId="178" fontId="0" fillId="5" borderId="0" xfId="0" applyNumberFormat="1" applyFill="1" applyAlignment="1">
      <alignment horizontal="right" vertical="center"/>
    </xf>
    <xf numFmtId="178" fontId="0" fillId="0" borderId="0" xfId="0" applyNumberFormat="1" applyFill="1" applyAlignment="1">
      <alignment horizontal="right" vertical="center"/>
    </xf>
    <xf numFmtId="178" fontId="1" fillId="2" borderId="0" xfId="0" applyNumberFormat="1" applyFont="1" applyFill="1" applyAlignment="1">
      <alignment horizontal="right" vertical="center"/>
    </xf>
    <xf numFmtId="178" fontId="0" fillId="6" borderId="0" xfId="0" applyNumberFormat="1" applyFill="1" applyAlignment="1">
      <alignment horizontal="right" vertical="center"/>
    </xf>
    <xf numFmtId="178" fontId="1" fillId="3" borderId="0" xfId="0" applyNumberFormat="1" applyFont="1" applyFill="1">
      <alignment vertical="center"/>
    </xf>
    <xf numFmtId="178" fontId="1" fillId="3" borderId="0" xfId="0" applyNumberFormat="1" applyFont="1" applyFill="1" applyAlignment="1">
      <alignment horizontal="right" vertical="center"/>
    </xf>
    <xf numFmtId="9" fontId="0" fillId="0" borderId="0" xfId="0" applyNumberFormat="1">
      <alignment vertical="center"/>
    </xf>
    <xf numFmtId="0" fontId="0" fillId="5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1063699</xdr:colOff>
      <xdr:row>44</xdr:row>
      <xdr:rowOff>157716</xdr:rowOff>
    </xdr:from>
    <xdr:ext cx="6918936" cy="3615144"/>
    <xdr:pic>
      <xdr:nvPicPr>
        <xdr:cNvPr id="2" name="图片 1"/>
        <xdr:cNvPicPr/>
      </xdr:nvPicPr>
      <xdr:blipFill>
        <a:blip r:embed="rId1" r:link="rId2"/>
        <a:stretch>
          <a:fillRect/>
        </a:stretch>
      </xdr:blipFill>
      <xdr:spPr>
        <a:xfrm>
          <a:off x="5067300" y="10215880"/>
          <a:ext cx="6918960" cy="3615055"/>
        </a:xfrm>
        <a:prstGeom prst="rect">
          <a:avLst/>
        </a:prstGeom>
      </xdr:spPr>
    </xdr:pic>
    <xdr:clientData/>
  </xdr:oneCellAnchor>
  <xdr:oneCellAnchor>
    <xdr:from>
      <xdr:col>11</xdr:col>
      <xdr:colOff>1000125</xdr:colOff>
      <xdr:row>28</xdr:row>
      <xdr:rowOff>85725</xdr:rowOff>
    </xdr:from>
    <xdr:ext cx="6753225" cy="3762375"/>
    <xdr:pic>
      <xdr:nvPicPr>
        <xdr:cNvPr id="3" name="图片 2"/>
        <xdr:cNvPicPr/>
      </xdr:nvPicPr>
      <xdr:blipFill>
        <a:blip r:embed="rId3" r:link="rId2"/>
        <a:stretch>
          <a:fillRect/>
        </a:stretch>
      </xdr:blipFill>
      <xdr:spPr>
        <a:xfrm>
          <a:off x="11423650" y="6486525"/>
          <a:ext cx="6753225" cy="3762375"/>
        </a:xfrm>
        <a:prstGeom prst="rect">
          <a:avLst/>
        </a:prstGeom>
      </xdr:spPr>
    </xdr:pic>
    <xdr:clientData/>
  </xdr:oneCellAnchor>
  <xdr:oneCellAnchor>
    <xdr:from>
      <xdr:col>5</xdr:col>
      <xdr:colOff>1219200</xdr:colOff>
      <xdr:row>28</xdr:row>
      <xdr:rowOff>57150</xdr:rowOff>
    </xdr:from>
    <xdr:ext cx="5629275" cy="3638550"/>
    <xdr:pic>
      <xdr:nvPicPr>
        <xdr:cNvPr id="4" name="图片 3"/>
        <xdr:cNvPicPr/>
      </xdr:nvPicPr>
      <xdr:blipFill>
        <a:blip r:embed="rId4" r:link="rId2"/>
        <a:stretch>
          <a:fillRect/>
        </a:stretch>
      </xdr:blipFill>
      <xdr:spPr>
        <a:xfrm>
          <a:off x="5222875" y="6457950"/>
          <a:ext cx="5629275" cy="36385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资产负债表"/>
  <dimension ref="A1:F188"/>
  <sheetViews>
    <sheetView workbookViewId="0">
      <selection activeCell="A1" sqref="A1"/>
    </sheetView>
  </sheetViews>
  <sheetFormatPr defaultColWidth="14" defaultRowHeight="18" customHeight="1" outlineLevelCol="5"/>
  <cols>
    <col min="1" max="1" width="24.5833333333333" customWidth="1"/>
    <col min="2" max="3" width="10.2083333333333" customWidth="1"/>
    <col min="4" max="4" width="10.7083333333333" customWidth="1"/>
    <col min="5" max="5" width="10.7083333333333" style="50" customWidth="1"/>
    <col min="6" max="6" width="10.7083333333333" customWidth="1"/>
  </cols>
  <sheetData>
    <row r="1" s="49" customFormat="1" customHeight="1" spans="1:6">
      <c r="A1" s="51" t="s">
        <v>0</v>
      </c>
      <c r="B1" s="52">
        <v>39813</v>
      </c>
      <c r="C1" s="52">
        <v>40178</v>
      </c>
      <c r="D1" s="52">
        <v>40543</v>
      </c>
      <c r="E1" s="52">
        <v>40908</v>
      </c>
      <c r="F1" s="52">
        <v>41274</v>
      </c>
    </row>
    <row r="2" customHeight="1" spans="1:6">
      <c r="A2" s="53" t="s">
        <v>1</v>
      </c>
      <c r="B2" s="53"/>
      <c r="C2" s="53"/>
      <c r="D2" s="53"/>
      <c r="E2" s="53"/>
      <c r="F2" s="53"/>
    </row>
    <row r="3" customHeight="1" spans="1:6">
      <c r="A3" s="53" t="s">
        <v>2</v>
      </c>
      <c r="B3" s="54">
        <v>458272.89</v>
      </c>
      <c r="C3" s="55">
        <v>2226281.65</v>
      </c>
      <c r="D3" s="55">
        <v>2234384.11</v>
      </c>
      <c r="E3" s="54">
        <v>2354179.13</v>
      </c>
      <c r="F3" s="54">
        <v>1084262.4</v>
      </c>
    </row>
    <row r="4" customHeight="1" spans="1:6">
      <c r="A4" s="53" t="s">
        <v>3</v>
      </c>
      <c r="B4" s="54">
        <v>365137.45</v>
      </c>
      <c r="C4" s="54">
        <v>1921788.95</v>
      </c>
      <c r="D4" s="54">
        <v>1385291.61</v>
      </c>
      <c r="E4" s="54">
        <v>1213155.76</v>
      </c>
      <c r="F4" s="54">
        <v>85934.51</v>
      </c>
    </row>
    <row r="5" hidden="1" customHeight="1" spans="1:6">
      <c r="A5" s="53" t="s">
        <v>4</v>
      </c>
      <c r="B5" s="54" t="s">
        <v>5</v>
      </c>
      <c r="C5" s="54" t="s">
        <v>5</v>
      </c>
      <c r="D5" s="54" t="s">
        <v>5</v>
      </c>
      <c r="E5" s="54" t="s">
        <v>5</v>
      </c>
      <c r="F5" s="54" t="s">
        <v>5</v>
      </c>
    </row>
    <row r="6" customHeight="1" spans="1:6">
      <c r="A6" s="53" t="s">
        <v>6</v>
      </c>
      <c r="B6" s="54">
        <v>1636157.8</v>
      </c>
      <c r="C6" s="55">
        <v>1583837.22</v>
      </c>
      <c r="D6" s="55">
        <v>7313946.89</v>
      </c>
      <c r="E6" s="55">
        <v>7002859.97</v>
      </c>
      <c r="F6" s="54">
        <v>500000</v>
      </c>
    </row>
    <row r="7" hidden="1" customHeight="1" spans="1:6">
      <c r="A7" s="53" t="s">
        <v>7</v>
      </c>
      <c r="B7" s="54" t="s">
        <v>5</v>
      </c>
      <c r="C7" s="54" t="s">
        <v>5</v>
      </c>
      <c r="D7" s="54" t="s">
        <v>5</v>
      </c>
      <c r="E7" s="54" t="s">
        <v>5</v>
      </c>
      <c r="F7" s="54"/>
    </row>
    <row r="8" hidden="1" customHeight="1" spans="1:6">
      <c r="A8" s="53" t="s">
        <v>8</v>
      </c>
      <c r="B8" s="54" t="s">
        <v>5</v>
      </c>
      <c r="C8" s="54" t="s">
        <v>5</v>
      </c>
      <c r="D8" s="54" t="s">
        <v>5</v>
      </c>
      <c r="E8" s="54" t="s">
        <v>5</v>
      </c>
      <c r="F8" s="54" t="s">
        <v>5</v>
      </c>
    </row>
    <row r="9" customHeight="1" spans="1:6">
      <c r="A9" s="53" t="s">
        <v>9</v>
      </c>
      <c r="B9" s="54">
        <v>1031115.48</v>
      </c>
      <c r="C9" s="54">
        <v>55036</v>
      </c>
      <c r="D9" s="54">
        <v>236786</v>
      </c>
      <c r="E9" s="54" t="s">
        <v>5</v>
      </c>
      <c r="F9" s="54">
        <v>2599123.43</v>
      </c>
    </row>
    <row r="10" customHeight="1" spans="1:6">
      <c r="A10" s="53" t="s">
        <v>10</v>
      </c>
      <c r="B10" s="54">
        <v>700121</v>
      </c>
      <c r="C10" s="54" t="s">
        <v>5</v>
      </c>
      <c r="D10" s="54" t="s">
        <v>5</v>
      </c>
      <c r="E10" s="56">
        <v>213020</v>
      </c>
      <c r="F10" s="55">
        <v>8423205</v>
      </c>
    </row>
    <row r="11" customHeight="1" spans="1:6">
      <c r="A11" s="53" t="s">
        <v>11</v>
      </c>
      <c r="B11" s="54" t="s">
        <v>5</v>
      </c>
      <c r="C11" s="54" t="s">
        <v>5</v>
      </c>
      <c r="D11" s="54" t="s">
        <v>5</v>
      </c>
      <c r="E11" s="54" t="s">
        <v>5</v>
      </c>
      <c r="F11" s="54">
        <v>292576.89</v>
      </c>
    </row>
    <row r="12" customHeight="1" spans="1:6">
      <c r="A12" s="53" t="s">
        <v>12</v>
      </c>
      <c r="B12" s="54">
        <v>3868178.59</v>
      </c>
      <c r="C12" s="54">
        <v>5767711.54</v>
      </c>
      <c r="D12" s="54">
        <v>6769231.68</v>
      </c>
      <c r="E12" s="54">
        <v>8718298.84</v>
      </c>
      <c r="F12" s="54">
        <v>11012151.21</v>
      </c>
    </row>
    <row r="13" customHeight="1" spans="1:6">
      <c r="A13" s="53" t="s">
        <v>13</v>
      </c>
      <c r="B13" s="54">
        <v>803956.48</v>
      </c>
      <c r="C13" s="54">
        <v>703238.09</v>
      </c>
      <c r="D13" s="54">
        <v>791594.84</v>
      </c>
      <c r="E13" s="54">
        <v>893397</v>
      </c>
      <c r="F13" s="54">
        <v>129246.36</v>
      </c>
    </row>
    <row r="14" customHeight="1" spans="1:6">
      <c r="A14" s="53" t="s">
        <v>14</v>
      </c>
      <c r="B14" s="54">
        <f>B12-B13</f>
        <v>3064222.11</v>
      </c>
      <c r="C14" s="54">
        <f>C12-C13</f>
        <v>5064473.45</v>
      </c>
      <c r="D14" s="54">
        <f>D12-D13</f>
        <v>5977636.84</v>
      </c>
      <c r="E14" s="54">
        <f>E12-E13</f>
        <v>7824901.84</v>
      </c>
      <c r="F14" s="54">
        <f>F12-F13</f>
        <v>10882904.85</v>
      </c>
    </row>
    <row r="15" hidden="1" customHeight="1" spans="1:6">
      <c r="A15" s="53" t="s">
        <v>15</v>
      </c>
      <c r="B15" s="54" t="s">
        <v>5</v>
      </c>
      <c r="C15" s="54" t="s">
        <v>5</v>
      </c>
      <c r="D15" s="54" t="s">
        <v>5</v>
      </c>
      <c r="E15" s="54" t="s">
        <v>5</v>
      </c>
      <c r="F15" s="54"/>
    </row>
    <row r="16" hidden="1" customHeight="1" spans="1:6">
      <c r="A16" s="53" t="s">
        <v>16</v>
      </c>
      <c r="B16" s="54" t="s">
        <v>5</v>
      </c>
      <c r="C16" s="54" t="s">
        <v>5</v>
      </c>
      <c r="D16" s="54" t="s">
        <v>5</v>
      </c>
      <c r="E16" s="54" t="s">
        <v>5</v>
      </c>
      <c r="F16" s="54"/>
    </row>
    <row r="17" hidden="1" customHeight="1" spans="1:6">
      <c r="A17" s="53" t="s">
        <v>17</v>
      </c>
      <c r="B17" s="54" t="s">
        <v>5</v>
      </c>
      <c r="C17" s="54" t="s">
        <v>5</v>
      </c>
      <c r="D17" s="54" t="s">
        <v>5</v>
      </c>
      <c r="E17" s="54" t="s">
        <v>5</v>
      </c>
      <c r="F17" s="54"/>
    </row>
    <row r="18" customHeight="1" spans="1:6">
      <c r="A18" s="53" t="s">
        <v>18</v>
      </c>
      <c r="B18" s="54">
        <v>7692845.26</v>
      </c>
      <c r="C18" s="54">
        <v>9627366.41</v>
      </c>
      <c r="D18" s="54">
        <v>10554368.68</v>
      </c>
      <c r="E18" s="54">
        <v>18289357.94</v>
      </c>
      <c r="F18" s="54">
        <v>26541447.98</v>
      </c>
    </row>
    <row r="19" customHeight="1" spans="1:6">
      <c r="A19" s="53" t="s">
        <v>19</v>
      </c>
      <c r="B19" s="54"/>
      <c r="C19" s="54"/>
      <c r="D19" s="54"/>
      <c r="E19" s="54" t="s">
        <v>5</v>
      </c>
      <c r="F19" s="54" t="s">
        <v>5</v>
      </c>
    </row>
    <row r="20" hidden="1" customHeight="1" spans="1:6">
      <c r="A20" s="53" t="s">
        <v>20</v>
      </c>
      <c r="B20" s="54" t="s">
        <v>5</v>
      </c>
      <c r="C20" s="54" t="s">
        <v>5</v>
      </c>
      <c r="D20" s="54" t="s">
        <v>5</v>
      </c>
      <c r="E20" s="54" t="s">
        <v>5</v>
      </c>
      <c r="F20" s="54" t="s">
        <v>5</v>
      </c>
    </row>
    <row r="21" hidden="1" customHeight="1" spans="1:6">
      <c r="A21" s="53" t="s">
        <v>21</v>
      </c>
      <c r="B21" s="54" t="s">
        <v>5</v>
      </c>
      <c r="C21" s="54" t="s">
        <v>5</v>
      </c>
      <c r="D21" s="54" t="s">
        <v>5</v>
      </c>
      <c r="E21" s="54" t="s">
        <v>5</v>
      </c>
      <c r="F21" s="54" t="s">
        <v>5</v>
      </c>
    </row>
    <row r="22" hidden="1" customHeight="1" spans="1:6">
      <c r="A22" s="53" t="s">
        <v>22</v>
      </c>
      <c r="B22" s="54" t="s">
        <v>5</v>
      </c>
      <c r="C22" s="54" t="s">
        <v>5</v>
      </c>
      <c r="D22" s="54" t="s">
        <v>5</v>
      </c>
      <c r="E22" s="54" t="s">
        <v>5</v>
      </c>
      <c r="F22" s="54" t="s">
        <v>5</v>
      </c>
    </row>
    <row r="23" customHeight="1" spans="1:6">
      <c r="A23" s="53" t="s">
        <v>23</v>
      </c>
      <c r="B23" s="54"/>
      <c r="C23" s="54"/>
      <c r="D23" s="54"/>
      <c r="E23" s="53"/>
      <c r="F23" s="54"/>
    </row>
    <row r="24" customHeight="1" spans="1:6">
      <c r="A24" s="53" t="s">
        <v>24</v>
      </c>
      <c r="B24" s="54">
        <v>345500</v>
      </c>
      <c r="C24" s="54">
        <v>345500</v>
      </c>
      <c r="D24" s="54">
        <v>683705.13</v>
      </c>
      <c r="E24" s="54">
        <v>686782.05</v>
      </c>
      <c r="F24" s="54">
        <v>819782.05</v>
      </c>
    </row>
    <row r="25" customHeight="1" spans="1:6">
      <c r="A25" s="53" t="s">
        <v>25</v>
      </c>
      <c r="B25" s="54" t="s">
        <v>5</v>
      </c>
      <c r="C25" s="54" t="s">
        <v>5</v>
      </c>
      <c r="D25" s="54" t="s">
        <v>5</v>
      </c>
      <c r="E25" s="54">
        <v>177834.82</v>
      </c>
      <c r="F25" s="54">
        <v>266070.58</v>
      </c>
    </row>
    <row r="26" customHeight="1" spans="1:6">
      <c r="A26" s="53" t="s">
        <v>26</v>
      </c>
      <c r="B26" s="54">
        <v>345500</v>
      </c>
      <c r="C26" s="54">
        <v>345500</v>
      </c>
      <c r="D26" s="54">
        <v>683705.13</v>
      </c>
      <c r="E26" s="53">
        <f>E24-E25</f>
        <v>508947.23</v>
      </c>
      <c r="F26" s="54">
        <f>F24-F25</f>
        <v>553711.47</v>
      </c>
    </row>
    <row r="27" hidden="1" customHeight="1" spans="1:6">
      <c r="A27" s="53" t="s">
        <v>27</v>
      </c>
      <c r="B27" s="54" t="s">
        <v>5</v>
      </c>
      <c r="C27" s="54" t="s">
        <v>5</v>
      </c>
      <c r="D27" s="54" t="s">
        <v>5</v>
      </c>
      <c r="E27" s="53"/>
      <c r="F27" s="54" t="s">
        <v>5</v>
      </c>
    </row>
    <row r="28" customHeight="1" spans="1:6">
      <c r="A28" s="53" t="s">
        <v>28</v>
      </c>
      <c r="B28" s="54">
        <v>345500</v>
      </c>
      <c r="C28" s="54">
        <v>345500</v>
      </c>
      <c r="D28" s="54">
        <v>683705.13</v>
      </c>
      <c r="E28" s="53">
        <f>E26</f>
        <v>508947.23</v>
      </c>
      <c r="F28" s="54">
        <f>F26</f>
        <v>553711.47</v>
      </c>
    </row>
    <row r="29" hidden="1" customHeight="1" spans="1:6">
      <c r="A29" s="53" t="s">
        <v>29</v>
      </c>
      <c r="B29" s="54" t="s">
        <v>5</v>
      </c>
      <c r="C29" s="54" t="s">
        <v>5</v>
      </c>
      <c r="D29" s="54" t="s">
        <v>5</v>
      </c>
      <c r="E29" s="53"/>
      <c r="F29" s="54" t="s">
        <v>5</v>
      </c>
    </row>
    <row r="30" hidden="1" customHeight="1" spans="1:6">
      <c r="A30" s="53" t="s">
        <v>30</v>
      </c>
      <c r="B30" s="54" t="s">
        <v>5</v>
      </c>
      <c r="C30" s="54" t="s">
        <v>5</v>
      </c>
      <c r="D30" s="54" t="s">
        <v>5</v>
      </c>
      <c r="E30" s="53"/>
      <c r="F30" s="54" t="s">
        <v>5</v>
      </c>
    </row>
    <row r="31" hidden="1" customHeight="1" spans="1:6">
      <c r="A31" s="53" t="s">
        <v>31</v>
      </c>
      <c r="B31" s="54" t="s">
        <v>5</v>
      </c>
      <c r="C31" s="54" t="s">
        <v>5</v>
      </c>
      <c r="D31" s="54" t="s">
        <v>5</v>
      </c>
      <c r="E31" s="53"/>
      <c r="F31" s="54" t="s">
        <v>5</v>
      </c>
    </row>
    <row r="32" hidden="1" customHeight="1" spans="1:6">
      <c r="A32" s="53" t="s">
        <v>32</v>
      </c>
      <c r="B32" s="54">
        <v>345500</v>
      </c>
      <c r="C32" s="54">
        <v>345500</v>
      </c>
      <c r="D32" s="54">
        <v>683705.13</v>
      </c>
      <c r="E32" s="54">
        <v>508947.23</v>
      </c>
      <c r="F32" s="54">
        <v>553711.47</v>
      </c>
    </row>
    <row r="33" customHeight="1" spans="1:6">
      <c r="A33" s="53" t="s">
        <v>33</v>
      </c>
      <c r="B33" s="54"/>
      <c r="C33" s="54"/>
      <c r="D33" s="54"/>
      <c r="E33" s="53"/>
      <c r="F33" s="54" t="s">
        <v>5</v>
      </c>
    </row>
    <row r="34" hidden="1" customHeight="1" spans="1:6">
      <c r="A34" s="53" t="s">
        <v>34</v>
      </c>
      <c r="B34" s="54" t="s">
        <v>5</v>
      </c>
      <c r="C34" s="54" t="s">
        <v>5</v>
      </c>
      <c r="D34" s="54" t="s">
        <v>5</v>
      </c>
      <c r="E34" s="53"/>
      <c r="F34" s="54" t="s">
        <v>5</v>
      </c>
    </row>
    <row r="35" hidden="1" customHeight="1" spans="1:6">
      <c r="A35" s="53" t="s">
        <v>35</v>
      </c>
      <c r="B35" s="54" t="s">
        <v>5</v>
      </c>
      <c r="C35" s="54" t="s">
        <v>5</v>
      </c>
      <c r="D35" s="54" t="s">
        <v>5</v>
      </c>
      <c r="E35" s="53"/>
      <c r="F35" s="54" t="s">
        <v>5</v>
      </c>
    </row>
    <row r="36" hidden="1" customHeight="1" spans="1:6">
      <c r="A36" s="53" t="s">
        <v>36</v>
      </c>
      <c r="B36" s="54" t="s">
        <v>5</v>
      </c>
      <c r="C36" s="54" t="s">
        <v>5</v>
      </c>
      <c r="D36" s="54" t="s">
        <v>5</v>
      </c>
      <c r="E36" s="53"/>
      <c r="F36" s="54"/>
    </row>
    <row r="37" hidden="1" customHeight="1" spans="1:6">
      <c r="A37" s="53" t="s">
        <v>37</v>
      </c>
      <c r="B37" s="54" t="s">
        <v>5</v>
      </c>
      <c r="C37" s="54" t="s">
        <v>5</v>
      </c>
      <c r="D37" s="54" t="s">
        <v>5</v>
      </c>
      <c r="E37" s="53"/>
      <c r="F37" s="54" t="s">
        <v>5</v>
      </c>
    </row>
    <row r="38" hidden="1" customHeight="1" spans="1:6">
      <c r="A38" s="53" t="s">
        <v>38</v>
      </c>
      <c r="B38" s="54"/>
      <c r="C38" s="54"/>
      <c r="D38" s="54"/>
      <c r="E38" s="53"/>
      <c r="F38" s="54" t="s">
        <v>5</v>
      </c>
    </row>
    <row r="39" hidden="1" customHeight="1" spans="1:6">
      <c r="A39" s="53" t="s">
        <v>39</v>
      </c>
      <c r="B39" s="54" t="s">
        <v>5</v>
      </c>
      <c r="C39" s="54" t="s">
        <v>5</v>
      </c>
      <c r="D39" s="54" t="s">
        <v>5</v>
      </c>
      <c r="E39" s="53"/>
      <c r="F39" s="54" t="s">
        <v>5</v>
      </c>
    </row>
    <row r="40" customHeight="1" spans="1:6">
      <c r="A40" s="51" t="s">
        <v>40</v>
      </c>
      <c r="B40" s="57">
        <v>8059345.26</v>
      </c>
      <c r="C40" s="57">
        <v>9992766.41</v>
      </c>
      <c r="D40" s="57">
        <v>17238053.81</v>
      </c>
      <c r="E40" s="57">
        <v>18798305.17</v>
      </c>
      <c r="F40" s="57">
        <v>27098159.44</v>
      </c>
    </row>
    <row r="41" customHeight="1" spans="1:6">
      <c r="A41" s="53" t="s">
        <v>41</v>
      </c>
      <c r="B41" s="54"/>
      <c r="C41" s="54"/>
      <c r="D41" s="54"/>
      <c r="E41" s="53"/>
      <c r="F41" s="54" t="s">
        <v>5</v>
      </c>
    </row>
    <row r="42" customHeight="1" spans="1:6">
      <c r="A42" s="53" t="s">
        <v>42</v>
      </c>
      <c r="B42" s="54">
        <v>1000000</v>
      </c>
      <c r="C42" s="54">
        <v>1000000</v>
      </c>
      <c r="D42" s="54">
        <v>500000</v>
      </c>
      <c r="E42" s="54">
        <v>1500000</v>
      </c>
      <c r="F42" s="54">
        <v>1500000</v>
      </c>
    </row>
    <row r="43" customHeight="1" spans="1:6">
      <c r="A43" s="53" t="s">
        <v>43</v>
      </c>
      <c r="B43" s="54">
        <v>500000</v>
      </c>
      <c r="C43" s="54">
        <v>500000</v>
      </c>
      <c r="D43" s="54">
        <v>500000</v>
      </c>
      <c r="E43" s="53"/>
      <c r="F43" s="54"/>
    </row>
    <row r="44" hidden="1" customHeight="1" spans="1:6">
      <c r="A44" s="53" t="s">
        <v>44</v>
      </c>
      <c r="B44" s="54" t="s">
        <v>5</v>
      </c>
      <c r="C44" s="54" t="s">
        <v>5</v>
      </c>
      <c r="D44" s="54" t="s">
        <v>5</v>
      </c>
      <c r="E44" s="53"/>
      <c r="F44" s="54"/>
    </row>
    <row r="45" customHeight="1" spans="1:6">
      <c r="A45" s="53" t="s">
        <v>45</v>
      </c>
      <c r="B45" s="54" t="s">
        <v>5</v>
      </c>
      <c r="C45" s="54" t="s">
        <v>5</v>
      </c>
      <c r="D45" s="54" t="s">
        <v>5</v>
      </c>
      <c r="E45" s="53"/>
      <c r="F45" s="58">
        <v>6993336.18</v>
      </c>
    </row>
    <row r="46" customHeight="1" spans="1:6">
      <c r="A46" s="53" t="s">
        <v>46</v>
      </c>
      <c r="B46" s="54" t="s">
        <v>5</v>
      </c>
      <c r="C46" s="54">
        <v>3392194.68</v>
      </c>
      <c r="D46" s="54">
        <v>5918523.27</v>
      </c>
      <c r="E46" s="54">
        <v>5510008.39</v>
      </c>
      <c r="F46" s="54">
        <v>5426370</v>
      </c>
    </row>
    <row r="47" customHeight="1" spans="1:6">
      <c r="A47" s="53" t="s">
        <v>47</v>
      </c>
      <c r="B47" s="54" t="s">
        <v>5</v>
      </c>
      <c r="C47" s="54">
        <v>108300</v>
      </c>
      <c r="D47" s="54">
        <v>108300</v>
      </c>
      <c r="E47" s="54">
        <v>210000</v>
      </c>
      <c r="F47" s="54">
        <v>210000</v>
      </c>
    </row>
    <row r="48" customHeight="1" spans="1:6">
      <c r="A48" s="53" t="s">
        <v>48</v>
      </c>
      <c r="B48" s="54">
        <v>227451.07</v>
      </c>
      <c r="C48" s="54">
        <v>160304.97</v>
      </c>
      <c r="D48" s="54" t="s">
        <v>5</v>
      </c>
      <c r="E48" s="54" t="s">
        <v>5</v>
      </c>
      <c r="F48" s="54"/>
    </row>
    <row r="49" hidden="1" customHeight="1" spans="1:6">
      <c r="A49" s="53" t="s">
        <v>49</v>
      </c>
      <c r="B49" s="54" t="s">
        <v>5</v>
      </c>
      <c r="C49" s="54" t="s">
        <v>5</v>
      </c>
      <c r="D49" s="54" t="s">
        <v>5</v>
      </c>
      <c r="E49" s="54" t="s">
        <v>5</v>
      </c>
      <c r="F49" s="54" t="s">
        <v>5</v>
      </c>
    </row>
    <row r="50" customHeight="1" spans="1:6">
      <c r="A50" s="53" t="s">
        <v>50</v>
      </c>
      <c r="B50" s="54">
        <v>83945.95</v>
      </c>
      <c r="C50" s="54">
        <v>101678.02</v>
      </c>
      <c r="D50" s="54">
        <v>98347.71</v>
      </c>
      <c r="E50" s="54">
        <v>185187.6</v>
      </c>
      <c r="F50" s="54">
        <v>102328.92</v>
      </c>
    </row>
    <row r="51" customHeight="1" spans="1:6">
      <c r="A51" s="53" t="s">
        <v>51</v>
      </c>
      <c r="B51" s="54">
        <v>21269.4</v>
      </c>
      <c r="C51" s="54">
        <v>32571.92</v>
      </c>
      <c r="D51" s="54">
        <v>31192.48</v>
      </c>
      <c r="E51" s="54">
        <v>46141.66</v>
      </c>
      <c r="F51" s="54">
        <v>183287.04</v>
      </c>
    </row>
    <row r="52" customHeight="1" spans="1:6">
      <c r="A52" s="53" t="s">
        <v>52</v>
      </c>
      <c r="B52" s="54">
        <v>1118400</v>
      </c>
      <c r="C52" s="54">
        <v>35.14</v>
      </c>
      <c r="D52" s="54">
        <v>160340.11</v>
      </c>
      <c r="E52" s="54">
        <v>35.14</v>
      </c>
      <c r="F52" s="54">
        <v>2257137.32</v>
      </c>
    </row>
    <row r="53" hidden="1" customHeight="1" spans="1:6">
      <c r="A53" s="53" t="s">
        <v>53</v>
      </c>
      <c r="B53" s="54" t="s">
        <v>5</v>
      </c>
      <c r="C53" s="54" t="s">
        <v>5</v>
      </c>
      <c r="D53" s="54" t="s">
        <v>5</v>
      </c>
      <c r="E53" s="54" t="s">
        <v>5</v>
      </c>
      <c r="F53" s="54" t="s">
        <v>5</v>
      </c>
    </row>
    <row r="54" hidden="1" customHeight="1" spans="1:6">
      <c r="A54" s="53" t="s">
        <v>54</v>
      </c>
      <c r="B54" s="54" t="s">
        <v>5</v>
      </c>
      <c r="C54" s="54" t="s">
        <v>5</v>
      </c>
      <c r="D54" s="54" t="s">
        <v>5</v>
      </c>
      <c r="E54" s="54" t="s">
        <v>5</v>
      </c>
      <c r="F54" s="54" t="s">
        <v>5</v>
      </c>
    </row>
    <row r="55" hidden="1" customHeight="1" spans="1:6">
      <c r="A55" s="53" t="s">
        <v>55</v>
      </c>
      <c r="B55" s="54" t="s">
        <v>5</v>
      </c>
      <c r="C55" s="54" t="s">
        <v>5</v>
      </c>
      <c r="D55" s="54" t="s">
        <v>5</v>
      </c>
      <c r="E55" s="54" t="s">
        <v>5</v>
      </c>
      <c r="F55" s="54" t="s">
        <v>5</v>
      </c>
    </row>
    <row r="56" hidden="1" customHeight="1" spans="1:6">
      <c r="A56" s="53" t="s">
        <v>56</v>
      </c>
      <c r="B56" s="54" t="s">
        <v>5</v>
      </c>
      <c r="C56" s="54" t="s">
        <v>5</v>
      </c>
      <c r="D56" s="54" t="s">
        <v>5</v>
      </c>
      <c r="E56" s="53"/>
      <c r="F56" s="54"/>
    </row>
    <row r="57" customHeight="1" spans="1:6">
      <c r="A57" s="59" t="s">
        <v>57</v>
      </c>
      <c r="B57" s="60">
        <v>2451666.42</v>
      </c>
      <c r="C57" s="60">
        <v>4795084.73</v>
      </c>
      <c r="D57" s="60">
        <v>6816703.57</v>
      </c>
      <c r="E57" s="60">
        <v>8446645.99</v>
      </c>
      <c r="F57" s="60">
        <v>16821458.66</v>
      </c>
    </row>
    <row r="58" customHeight="1" spans="1:6">
      <c r="A58" s="53" t="s">
        <v>58</v>
      </c>
      <c r="B58" s="54"/>
      <c r="C58" s="54"/>
      <c r="D58" s="54"/>
      <c r="E58" s="54" t="s">
        <v>5</v>
      </c>
      <c r="F58" s="54"/>
    </row>
    <row r="59" hidden="1" customHeight="1" spans="1:6">
      <c r="A59" s="53" t="s">
        <v>59</v>
      </c>
      <c r="B59" s="54" t="s">
        <v>5</v>
      </c>
      <c r="C59" s="54" t="s">
        <v>5</v>
      </c>
      <c r="D59" s="54" t="s">
        <v>5</v>
      </c>
      <c r="E59" s="54" t="s">
        <v>5</v>
      </c>
      <c r="F59" s="54"/>
    </row>
    <row r="60" hidden="1" customHeight="1" spans="1:6">
      <c r="A60" s="53" t="s">
        <v>43</v>
      </c>
      <c r="B60" s="54" t="s">
        <v>5</v>
      </c>
      <c r="C60" s="54" t="s">
        <v>5</v>
      </c>
      <c r="D60" s="54" t="s">
        <v>5</v>
      </c>
      <c r="E60" s="54" t="s">
        <v>5</v>
      </c>
      <c r="F60" s="54"/>
    </row>
    <row r="61" hidden="1" customHeight="1" spans="1:6">
      <c r="A61" s="53" t="s">
        <v>60</v>
      </c>
      <c r="B61" s="54" t="s">
        <v>5</v>
      </c>
      <c r="C61" s="54" t="s">
        <v>5</v>
      </c>
      <c r="D61" s="54" t="s">
        <v>5</v>
      </c>
      <c r="E61" s="54" t="s">
        <v>5</v>
      </c>
      <c r="F61" s="54"/>
    </row>
    <row r="62" hidden="1" customHeight="1" spans="1:6">
      <c r="A62" s="53" t="s">
        <v>61</v>
      </c>
      <c r="B62" s="54" t="s">
        <v>5</v>
      </c>
      <c r="C62" s="54" t="s">
        <v>5</v>
      </c>
      <c r="D62" s="54" t="s">
        <v>5</v>
      </c>
      <c r="E62" s="54" t="s">
        <v>5</v>
      </c>
      <c r="F62" s="54"/>
    </row>
    <row r="63" hidden="1" customHeight="1" spans="1:6">
      <c r="A63" s="53" t="s">
        <v>62</v>
      </c>
      <c r="B63" s="54" t="s">
        <v>5</v>
      </c>
      <c r="C63" s="54" t="s">
        <v>5</v>
      </c>
      <c r="D63" s="54" t="s">
        <v>5</v>
      </c>
      <c r="E63" s="54" t="s">
        <v>5</v>
      </c>
      <c r="F63" s="54"/>
    </row>
    <row r="64" hidden="1" customHeight="1" spans="1:6">
      <c r="A64" s="53" t="s">
        <v>63</v>
      </c>
      <c r="B64" s="54" t="s">
        <v>5</v>
      </c>
      <c r="C64" s="54" t="s">
        <v>5</v>
      </c>
      <c r="D64" s="54" t="s">
        <v>5</v>
      </c>
      <c r="E64" s="54" t="s">
        <v>5</v>
      </c>
      <c r="F64" s="54"/>
    </row>
    <row r="65" hidden="1" customHeight="1" spans="1:6">
      <c r="A65" s="53" t="s">
        <v>64</v>
      </c>
      <c r="B65" s="54" t="s">
        <v>5</v>
      </c>
      <c r="C65" s="54" t="s">
        <v>5</v>
      </c>
      <c r="D65" s="54" t="s">
        <v>5</v>
      </c>
      <c r="E65" s="53"/>
      <c r="F65" s="54"/>
    </row>
    <row r="66" hidden="1" customHeight="1" spans="1:6">
      <c r="A66" s="53" t="s">
        <v>65</v>
      </c>
      <c r="B66" s="54"/>
      <c r="C66" s="54"/>
      <c r="D66" s="54"/>
      <c r="E66" s="54" t="s">
        <v>5</v>
      </c>
      <c r="F66" s="54"/>
    </row>
    <row r="67" customHeight="1" spans="1:6">
      <c r="A67" s="51" t="s">
        <v>66</v>
      </c>
      <c r="B67" s="57">
        <v>2451666.42</v>
      </c>
      <c r="C67" s="57">
        <v>4795084.73</v>
      </c>
      <c r="D67" s="57">
        <v>6816703.57</v>
      </c>
      <c r="E67" s="57">
        <v>8446645.99</v>
      </c>
      <c r="F67" s="57">
        <v>16821458.66</v>
      </c>
    </row>
    <row r="68" customHeight="1" spans="1:6">
      <c r="A68" s="53" t="s">
        <v>67</v>
      </c>
      <c r="B68" s="54"/>
      <c r="C68" s="54"/>
      <c r="D68" s="54"/>
      <c r="E68" s="53"/>
      <c r="F68" s="54"/>
    </row>
    <row r="69" customHeight="1" spans="1:6">
      <c r="A69" s="53" t="s">
        <v>68</v>
      </c>
      <c r="B69" s="54">
        <v>5000000</v>
      </c>
      <c r="C69" s="55">
        <v>5000000</v>
      </c>
      <c r="D69" s="55">
        <v>10000000</v>
      </c>
      <c r="E69" s="56">
        <v>10000000</v>
      </c>
      <c r="F69" s="54">
        <v>10000000</v>
      </c>
    </row>
    <row r="70" hidden="1" customHeight="1" spans="1:6">
      <c r="A70" s="53" t="s">
        <v>69</v>
      </c>
      <c r="B70" s="54">
        <v>5000000</v>
      </c>
      <c r="C70" s="54">
        <v>5000000</v>
      </c>
      <c r="D70" s="54">
        <v>10000000</v>
      </c>
      <c r="E70" s="54">
        <v>10000000</v>
      </c>
      <c r="F70" s="54">
        <v>10000000</v>
      </c>
    </row>
    <row r="71" hidden="1" customHeight="1" spans="1:6">
      <c r="A71" s="53" t="s">
        <v>70</v>
      </c>
      <c r="B71" s="54" t="s">
        <v>5</v>
      </c>
      <c r="C71" s="54" t="s">
        <v>5</v>
      </c>
      <c r="D71" s="54" t="s">
        <v>5</v>
      </c>
      <c r="E71" s="54" t="s">
        <v>5</v>
      </c>
      <c r="F71" s="53"/>
    </row>
    <row r="72" hidden="1" customHeight="1" spans="1:6">
      <c r="A72" s="53" t="s">
        <v>71</v>
      </c>
      <c r="B72" s="54" t="s">
        <v>5</v>
      </c>
      <c r="C72" s="54" t="s">
        <v>5</v>
      </c>
      <c r="D72" s="54" t="s">
        <v>5</v>
      </c>
      <c r="E72" s="53"/>
      <c r="F72" s="53"/>
    </row>
    <row r="73" hidden="1" customHeight="1" spans="1:6">
      <c r="A73" s="53" t="s">
        <v>72</v>
      </c>
      <c r="B73" s="54" t="s">
        <v>5</v>
      </c>
      <c r="C73" s="54" t="s">
        <v>5</v>
      </c>
      <c r="D73" s="54" t="s">
        <v>5</v>
      </c>
      <c r="E73" s="53"/>
      <c r="F73" s="53"/>
    </row>
    <row r="74" customHeight="1" spans="1:6">
      <c r="A74" s="53" t="s">
        <v>73</v>
      </c>
      <c r="B74" s="54">
        <v>607678.84</v>
      </c>
      <c r="C74" s="54">
        <v>197681.68</v>
      </c>
      <c r="D74" s="54">
        <v>421350.24</v>
      </c>
      <c r="E74" s="54">
        <v>351659.18</v>
      </c>
      <c r="F74" s="53">
        <v>276700.74</v>
      </c>
    </row>
    <row r="75" customHeight="1" spans="1:6">
      <c r="A75" s="51" t="s">
        <v>74</v>
      </c>
      <c r="B75" s="57">
        <v>5607678.84</v>
      </c>
      <c r="C75" s="57">
        <v>5197681.68</v>
      </c>
      <c r="D75" s="57">
        <v>10421350.24</v>
      </c>
      <c r="E75" s="57">
        <v>10351659.18</v>
      </c>
      <c r="F75" s="51">
        <v>10276700.74</v>
      </c>
    </row>
    <row r="76" customHeight="1" spans="1:6">
      <c r="A76" s="51" t="s">
        <v>75</v>
      </c>
      <c r="B76" s="57">
        <v>8059345.26</v>
      </c>
      <c r="C76" s="57">
        <v>9992766.41</v>
      </c>
      <c r="D76" s="57">
        <v>17238053.81</v>
      </c>
      <c r="E76" s="57">
        <v>18798305.17</v>
      </c>
      <c r="F76" s="51">
        <v>27098159.44</v>
      </c>
    </row>
    <row r="77" customHeight="1" spans="1:6">
      <c r="A77" t="s">
        <v>76</v>
      </c>
      <c r="B77">
        <f>B76-B40</f>
        <v>0</v>
      </c>
      <c r="C77">
        <f>C76-C40</f>
        <v>0</v>
      </c>
      <c r="D77">
        <f>D76-D40</f>
        <v>0</v>
      </c>
      <c r="E77">
        <f>E76-E40</f>
        <v>0</v>
      </c>
      <c r="F77">
        <f>F76-F40</f>
        <v>0</v>
      </c>
    </row>
    <row r="78" customHeight="1" spans="1:6">
      <c r="E78" s="53"/>
    </row>
    <row r="79" customHeight="1" spans="1:6">
      <c r="A79" t="s">
        <v>77</v>
      </c>
      <c r="B79" s="61">
        <f>1-B75/B76</f>
        <v>0.304201686477941</v>
      </c>
      <c r="C79" s="61">
        <f>1-C75/C76</f>
        <v>0.47985558085311</v>
      </c>
      <c r="D79" s="61">
        <f>1-D75/D76</f>
        <v>0.395445080119517</v>
      </c>
      <c r="E79" s="61">
        <f>1-E75/E76</f>
        <v>0.449330187674573</v>
      </c>
      <c r="F79" s="61">
        <f>1-F75/F76</f>
        <v>0.620760193593429</v>
      </c>
    </row>
    <row r="80" customHeight="1" spans="1:6">
      <c r="A80" t="s">
        <v>78</v>
      </c>
      <c r="B80">
        <f>B81-B82</f>
        <v>-541727.11</v>
      </c>
      <c r="C80">
        <f>C81-C82</f>
        <v>1226281.65</v>
      </c>
      <c r="D80">
        <f>D81-D82</f>
        <v>1734384.11</v>
      </c>
      <c r="E80">
        <f>E81-E82</f>
        <v>854179.13</v>
      </c>
      <c r="F80" s="53">
        <f>F81-F82</f>
        <v>-415737.6</v>
      </c>
    </row>
    <row r="81" customHeight="1" spans="1:6">
      <c r="A81" t="s">
        <v>79</v>
      </c>
      <c r="B81">
        <f>B3</f>
        <v>458272.89</v>
      </c>
      <c r="C81" s="62">
        <f>C3</f>
        <v>2226281.65</v>
      </c>
      <c r="D81" s="62">
        <f>D3</f>
        <v>2234384.11</v>
      </c>
      <c r="E81">
        <f>E3</f>
        <v>2354179.13</v>
      </c>
      <c r="F81" s="53">
        <f>F3</f>
        <v>1084262.4</v>
      </c>
    </row>
    <row r="82" customHeight="1" spans="1:6">
      <c r="A82" t="s">
        <v>80</v>
      </c>
      <c r="B82">
        <f>B42</f>
        <v>1000000</v>
      </c>
      <c r="C82">
        <f>C42</f>
        <v>1000000</v>
      </c>
      <c r="D82">
        <f>D42</f>
        <v>500000</v>
      </c>
      <c r="E82">
        <f>E42</f>
        <v>1500000</v>
      </c>
      <c r="F82" s="53">
        <f>F42</f>
        <v>1500000</v>
      </c>
    </row>
    <row r="83" customHeight="1" spans="1:6">
      <c r="E83" s="53"/>
    </row>
    <row r="84" customHeight="1" spans="1:6">
      <c r="E84" s="53"/>
    </row>
    <row r="85" customHeight="1" spans="1:6">
      <c r="E85" s="53"/>
    </row>
    <row r="86" customHeight="1" spans="1:6">
      <c r="E86" s="53"/>
    </row>
    <row r="87" customHeight="1" spans="1:6">
      <c r="E87" s="53"/>
    </row>
    <row r="88" customHeight="1" spans="1:6">
      <c r="E88" s="53"/>
    </row>
    <row r="89" customHeight="1" spans="1:6">
      <c r="E89" s="53"/>
    </row>
    <row r="90" customHeight="1" spans="1:6">
      <c r="E90" s="53"/>
    </row>
    <row r="91" customHeight="1" spans="1:6">
      <c r="E91" s="53"/>
    </row>
    <row r="92" customHeight="1" spans="1:6">
      <c r="E92" s="53"/>
    </row>
    <row r="93" customHeight="1" spans="1:6">
      <c r="E93" s="53"/>
    </row>
    <row r="94" customHeight="1" spans="1:6">
      <c r="E94" s="53"/>
    </row>
    <row r="95" customHeight="1" spans="1:6">
      <c r="E95" s="53"/>
    </row>
    <row r="96" customHeight="1" spans="1:6">
      <c r="E96" s="53"/>
    </row>
    <row r="97" customHeight="1" spans="5:5">
      <c r="E97" s="53"/>
    </row>
    <row r="98" customHeight="1" spans="5:5">
      <c r="E98" s="53"/>
    </row>
    <row r="99" customHeight="1" spans="5:5">
      <c r="E99" s="53"/>
    </row>
    <row r="100" customHeight="1" spans="5:5">
      <c r="E100" s="53"/>
    </row>
    <row r="101" customHeight="1" spans="5:5">
      <c r="E101" s="53"/>
    </row>
    <row r="102" customHeight="1" spans="5:5">
      <c r="E102" s="53"/>
    </row>
    <row r="103" customHeight="1" spans="5:5">
      <c r="E103" s="53"/>
    </row>
    <row r="104" customHeight="1" spans="5:5">
      <c r="E104" s="53"/>
    </row>
    <row r="105" customHeight="1" spans="5:5">
      <c r="E105" s="53"/>
    </row>
    <row r="106" customHeight="1" spans="5:5">
      <c r="E106" s="53"/>
    </row>
    <row r="107" customHeight="1" spans="5:5">
      <c r="E107" s="53"/>
    </row>
    <row r="108" customHeight="1" spans="5:5">
      <c r="E108" s="53"/>
    </row>
    <row r="109" customHeight="1" spans="5:5">
      <c r="E109" s="53"/>
    </row>
    <row r="110" customHeight="1" spans="5:5">
      <c r="E110" s="53"/>
    </row>
    <row r="111" customHeight="1" spans="5:5">
      <c r="E111" s="53"/>
    </row>
    <row r="112" customHeight="1" spans="5:5">
      <c r="E112" s="53"/>
    </row>
    <row r="113" customHeight="1" spans="5:5">
      <c r="E113" s="53"/>
    </row>
    <row r="114" customHeight="1" spans="5:5">
      <c r="E114" s="53"/>
    </row>
    <row r="115" customHeight="1" spans="5:5">
      <c r="E115" s="53"/>
    </row>
    <row r="116" customHeight="1" spans="5:5">
      <c r="E116" s="53"/>
    </row>
    <row r="117" customHeight="1" spans="5:5">
      <c r="E117" s="53"/>
    </row>
    <row r="118" customHeight="1" spans="5:5">
      <c r="E118" s="53"/>
    </row>
    <row r="119" customHeight="1" spans="5:5">
      <c r="E119" s="53"/>
    </row>
    <row r="120" customHeight="1" spans="5:5">
      <c r="E120" s="53"/>
    </row>
    <row r="121" customHeight="1" spans="5:5">
      <c r="E121" s="53"/>
    </row>
    <row r="122" customHeight="1" spans="5:5">
      <c r="E122" s="53"/>
    </row>
    <row r="123" customHeight="1" spans="5:5">
      <c r="E123" s="53"/>
    </row>
    <row r="124" customHeight="1" spans="5:5">
      <c r="E124" s="53"/>
    </row>
    <row r="125" customHeight="1" spans="5:5">
      <c r="E125" s="53"/>
    </row>
    <row r="126" customHeight="1" spans="5:5">
      <c r="E126" s="53"/>
    </row>
    <row r="127" customHeight="1" spans="5:5">
      <c r="E127" s="53"/>
    </row>
    <row r="128" customHeight="1" spans="5:5">
      <c r="E128" s="53"/>
    </row>
    <row r="129" customHeight="1" spans="5:5">
      <c r="E129" s="53"/>
    </row>
    <row r="130" customHeight="1" spans="5:5">
      <c r="E130" s="53"/>
    </row>
    <row r="131" customHeight="1" spans="5:5">
      <c r="E131" s="53"/>
    </row>
    <row r="132" customHeight="1" spans="5:5">
      <c r="E132" s="53"/>
    </row>
    <row r="133" customHeight="1" spans="5:5">
      <c r="E133" s="53"/>
    </row>
    <row r="134" customHeight="1" spans="5:5">
      <c r="E134" s="53"/>
    </row>
    <row r="135" customHeight="1" spans="5:5">
      <c r="E135" s="53"/>
    </row>
    <row r="136" customHeight="1" spans="5:5">
      <c r="E136" s="53"/>
    </row>
    <row r="137" customHeight="1" spans="5:5">
      <c r="E137" s="53"/>
    </row>
    <row r="138" customHeight="1" spans="5:5">
      <c r="E138" s="53"/>
    </row>
    <row r="139" customHeight="1" spans="5:5">
      <c r="E139" s="53"/>
    </row>
    <row r="140" customHeight="1" spans="5:5">
      <c r="E140" s="53"/>
    </row>
    <row r="141" customHeight="1" spans="5:5">
      <c r="E141" s="53"/>
    </row>
    <row r="142" customHeight="1" spans="5:5">
      <c r="E142" s="53"/>
    </row>
    <row r="143" customHeight="1" spans="5:5">
      <c r="E143" s="53"/>
    </row>
    <row r="144" customHeight="1" spans="5:5">
      <c r="E144" s="53"/>
    </row>
    <row r="145" customHeight="1" spans="5:5">
      <c r="E145" s="53"/>
    </row>
    <row r="146" customHeight="1" spans="5:5">
      <c r="E146" s="53"/>
    </row>
    <row r="147" customHeight="1" spans="5:5">
      <c r="E147" s="53"/>
    </row>
    <row r="148" customHeight="1" spans="5:5">
      <c r="E148" s="53"/>
    </row>
    <row r="149" customHeight="1" spans="5:5">
      <c r="E149" s="53"/>
    </row>
    <row r="150" customHeight="1" spans="5:5">
      <c r="E150" s="53"/>
    </row>
    <row r="151" customHeight="1" spans="5:5">
      <c r="E151" s="53"/>
    </row>
    <row r="152" customHeight="1" spans="5:5">
      <c r="E152" s="53"/>
    </row>
    <row r="153" customHeight="1" spans="5:5">
      <c r="E153" s="53"/>
    </row>
    <row r="154" customHeight="1" spans="5:5">
      <c r="E154" s="53"/>
    </row>
    <row r="155" customHeight="1" spans="5:5">
      <c r="E155" s="53"/>
    </row>
    <row r="156" customHeight="1" spans="5:5">
      <c r="E156" s="53"/>
    </row>
    <row r="157" customHeight="1" spans="5:5">
      <c r="E157" s="53"/>
    </row>
    <row r="158" customHeight="1" spans="5:5">
      <c r="E158" s="53"/>
    </row>
    <row r="159" customHeight="1" spans="5:5">
      <c r="E159" s="53"/>
    </row>
    <row r="160" customHeight="1" spans="5:5">
      <c r="E160" s="53"/>
    </row>
    <row r="161" customHeight="1" spans="5:5">
      <c r="E161" s="53"/>
    </row>
    <row r="162" customHeight="1" spans="5:5">
      <c r="E162" s="53"/>
    </row>
    <row r="163" customHeight="1" spans="5:5">
      <c r="E163" s="53"/>
    </row>
    <row r="164" customHeight="1" spans="5:5">
      <c r="E164" s="53"/>
    </row>
    <row r="165" customHeight="1" spans="5:5">
      <c r="E165" s="53"/>
    </row>
    <row r="166" customHeight="1" spans="5:5">
      <c r="E166" s="53"/>
    </row>
    <row r="167" customHeight="1" spans="5:5">
      <c r="E167" s="53"/>
    </row>
    <row r="168" customHeight="1" spans="5:5">
      <c r="E168" s="53"/>
    </row>
    <row r="169" customHeight="1" spans="5:5">
      <c r="E169" s="53"/>
    </row>
    <row r="170" customHeight="1" spans="5:5">
      <c r="E170" s="53"/>
    </row>
    <row r="171" customHeight="1" spans="5:5">
      <c r="E171" s="53"/>
    </row>
    <row r="172" customHeight="1" spans="5:5">
      <c r="E172" s="53"/>
    </row>
    <row r="173" customHeight="1" spans="5:5">
      <c r="E173" s="53"/>
    </row>
    <row r="174" customHeight="1" spans="5:5">
      <c r="E174" s="53"/>
    </row>
    <row r="175" customHeight="1" spans="5:5">
      <c r="E175" s="53"/>
    </row>
    <row r="176" customHeight="1" spans="5:5">
      <c r="E176" s="53"/>
    </row>
    <row r="177" customHeight="1" spans="5:5">
      <c r="E177" s="53"/>
    </row>
    <row r="178" customHeight="1" spans="5:5">
      <c r="E178" s="53"/>
    </row>
    <row r="179" customHeight="1" spans="5:5">
      <c r="E179" s="53"/>
    </row>
    <row r="180" customHeight="1" spans="5:5">
      <c r="E180" s="53"/>
    </row>
    <row r="181" customHeight="1" spans="5:5">
      <c r="E181" s="53"/>
    </row>
    <row r="182" customHeight="1" spans="5:5">
      <c r="E182" s="53"/>
    </row>
    <row r="183" customHeight="1" spans="5:5">
      <c r="E183" s="53"/>
    </row>
    <row r="184" customHeight="1" spans="5:5">
      <c r="E184" s="53"/>
    </row>
    <row r="185" customHeight="1" spans="5:5">
      <c r="E185" s="53"/>
    </row>
    <row r="186" customHeight="1" spans="5:5">
      <c r="E186" s="53"/>
    </row>
    <row r="187" customHeight="1" spans="5:5">
      <c r="E187" s="53"/>
    </row>
    <row r="188" customHeight="1" spans="5:5">
      <c r="E188" s="53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利润表"/>
  <dimension ref="A1:AK30"/>
  <sheetViews>
    <sheetView workbookViewId="0">
      <selection activeCell="A1" sqref="A1"/>
    </sheetView>
  </sheetViews>
  <sheetFormatPr defaultColWidth="14" defaultRowHeight="18" customHeight="1"/>
  <cols>
    <col min="1" max="1" width="39.7" style="39" customWidth="1"/>
    <col min="2" max="5" width="10.5083333333333" style="39" customWidth="1"/>
    <col min="6" max="13" width="10.2083333333333" style="39" hidden="1" customWidth="1"/>
    <col min="14" max="14" width="11.0416666666667" style="39" customWidth="1"/>
    <col min="15" max="18" width="10.2083333333333" style="39" customWidth="1"/>
    <col min="19" max="37" width="13.675" style="39"/>
  </cols>
  <sheetData>
    <row r="1" s="28" customFormat="1" customHeight="1" spans="1:37">
      <c r="A1" s="40" t="s">
        <v>81</v>
      </c>
      <c r="B1" s="41">
        <v>40178</v>
      </c>
      <c r="C1" s="41">
        <v>40543</v>
      </c>
      <c r="D1" s="41">
        <v>40908</v>
      </c>
      <c r="E1" s="41">
        <v>41274</v>
      </c>
      <c r="F1" s="41">
        <v>41639</v>
      </c>
      <c r="G1" s="41">
        <v>42004</v>
      </c>
      <c r="H1" s="41">
        <v>42369</v>
      </c>
      <c r="I1" s="41">
        <v>42735</v>
      </c>
      <c r="J1" s="41">
        <v>43100</v>
      </c>
      <c r="K1" s="41">
        <v>43465</v>
      </c>
      <c r="L1" s="41">
        <v>43830</v>
      </c>
      <c r="M1" s="41">
        <v>44196</v>
      </c>
      <c r="N1" s="42">
        <v>44561</v>
      </c>
      <c r="O1" s="43">
        <v>44926</v>
      </c>
      <c r="P1" s="42">
        <v>45291</v>
      </c>
      <c r="Q1" s="42">
        <v>45657</v>
      </c>
      <c r="R1" s="43">
        <v>46022</v>
      </c>
      <c r="S1" s="39"/>
      <c r="T1" s="39"/>
      <c r="U1" s="39"/>
      <c r="V1" s="39"/>
      <c r="W1" s="39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</row>
    <row r="2" customHeight="1" spans="1:37">
      <c r="A2" s="44" t="s">
        <v>82</v>
      </c>
      <c r="B2" s="45">
        <v>9803506.23</v>
      </c>
      <c r="C2" s="45">
        <v>13366849.51</v>
      </c>
      <c r="D2" s="45">
        <v>11681362.34</v>
      </c>
      <c r="E2" s="45">
        <v>13279728.98</v>
      </c>
      <c r="F2" s="44"/>
      <c r="G2" s="44"/>
      <c r="H2" s="44"/>
      <c r="I2" s="44"/>
      <c r="J2" s="44"/>
      <c r="K2" s="44"/>
      <c r="L2" s="45"/>
      <c r="M2" s="45"/>
      <c r="N2" s="45">
        <v>7396456.58</v>
      </c>
      <c r="O2" s="45">
        <v>7893115.09</v>
      </c>
      <c r="P2" s="45">
        <v>4775864.86</v>
      </c>
      <c r="Q2" s="45">
        <v>5626209.67</v>
      </c>
      <c r="R2" s="45">
        <v>6107576.19</v>
      </c>
    </row>
    <row r="3" customHeight="1" spans="1:37">
      <c r="A3" s="39" t="s">
        <v>83</v>
      </c>
      <c r="B3" s="46">
        <v>9216000</v>
      </c>
      <c r="C3" s="46">
        <v>12630000</v>
      </c>
      <c r="D3" s="46">
        <v>10910000</v>
      </c>
      <c r="E3" s="46">
        <v>11450824.29</v>
      </c>
      <c r="L3" s="46"/>
      <c r="M3" s="46"/>
      <c r="N3" s="46">
        <v>4628751.53</v>
      </c>
      <c r="O3" s="46">
        <v>4701883.43</v>
      </c>
      <c r="P3" s="46">
        <v>3099311.38</v>
      </c>
      <c r="Q3" s="46">
        <v>3737922.63</v>
      </c>
      <c r="R3" s="46">
        <v>4963796.08</v>
      </c>
    </row>
    <row r="4" customHeight="1" spans="1:37">
      <c r="A4" s="39" t="s">
        <v>84</v>
      </c>
      <c r="B4" s="46">
        <v>41574.85</v>
      </c>
      <c r="C4" s="46">
        <v>51123.63</v>
      </c>
      <c r="D4" s="46">
        <v>14035.69</v>
      </c>
      <c r="E4" s="46">
        <v>665859</v>
      </c>
      <c r="L4" s="46"/>
      <c r="M4" s="46"/>
      <c r="N4" s="46">
        <v>41252.16</v>
      </c>
      <c r="O4" s="46">
        <v>33112.11</v>
      </c>
      <c r="P4" s="46">
        <v>29495.84</v>
      </c>
      <c r="Q4" s="46">
        <v>58278.14</v>
      </c>
      <c r="R4" s="46">
        <v>49119.98</v>
      </c>
    </row>
    <row r="5" customHeight="1" spans="1:37">
      <c r="B5" s="46"/>
      <c r="C5" s="46"/>
      <c r="D5" s="46"/>
      <c r="E5" s="45"/>
      <c r="L5" s="46"/>
      <c r="M5" s="46"/>
      <c r="N5" s="46"/>
      <c r="O5" s="46"/>
      <c r="P5" s="46"/>
      <c r="Q5" s="46"/>
      <c r="R5" s="46"/>
    </row>
    <row r="6" customHeight="1" spans="1:37">
      <c r="A6" s="44" t="s">
        <v>85</v>
      </c>
      <c r="B6" s="45">
        <v>545931.38</v>
      </c>
      <c r="C6" s="45">
        <v>685725.88</v>
      </c>
      <c r="D6" s="45">
        <v>677326.58</v>
      </c>
      <c r="E6" s="45">
        <v>1762010.03</v>
      </c>
      <c r="L6" s="45"/>
      <c r="M6" s="45"/>
      <c r="N6" s="45">
        <f>N2-N3-N4</f>
        <v>2726452.89</v>
      </c>
      <c r="O6" s="45">
        <f>O2-O3-O4</f>
        <v>3158119.55</v>
      </c>
      <c r="P6" s="45">
        <f>P2-P3-P4</f>
        <v>1647057.64</v>
      </c>
      <c r="Q6" s="45">
        <f>Q2-Q3-Q4</f>
        <v>1830008.9</v>
      </c>
      <c r="R6" s="45">
        <f>R2-R3-R4</f>
        <v>1094660.13</v>
      </c>
    </row>
    <row r="7" customHeight="1" spans="1:37">
      <c r="A7" s="39" t="s">
        <v>86</v>
      </c>
      <c r="B7" s="46"/>
      <c r="C7" s="46"/>
      <c r="D7" s="46"/>
      <c r="E7" s="46"/>
      <c r="L7" s="46"/>
      <c r="M7" s="46"/>
      <c r="N7" s="46"/>
      <c r="O7" s="46"/>
      <c r="P7" s="46"/>
      <c r="Q7" s="46"/>
      <c r="R7" s="46">
        <v>208449.92</v>
      </c>
    </row>
    <row r="8" customHeight="1" spans="1:37">
      <c r="A8" s="39" t="s">
        <v>87</v>
      </c>
      <c r="B8" s="46">
        <v>120525</v>
      </c>
      <c r="C8" s="46">
        <v>117864.3</v>
      </c>
      <c r="D8" s="46">
        <v>150000</v>
      </c>
      <c r="E8" s="46">
        <v>704939</v>
      </c>
      <c r="L8" s="46"/>
      <c r="M8" s="46"/>
      <c r="N8" s="46">
        <v>2009551.51</v>
      </c>
      <c r="O8" s="46">
        <v>1042601.96</v>
      </c>
      <c r="P8" s="46">
        <v>524116.06</v>
      </c>
      <c r="Q8" s="46">
        <v>520079.04</v>
      </c>
      <c r="R8" s="46">
        <v>218347.78</v>
      </c>
    </row>
    <row r="9" customHeight="1" spans="1:37">
      <c r="A9" s="39" t="s">
        <v>88</v>
      </c>
      <c r="B9" s="46">
        <v>159003.74</v>
      </c>
      <c r="C9" s="46">
        <v>267869.6</v>
      </c>
      <c r="D9" s="46">
        <v>348217.94</v>
      </c>
      <c r="E9" s="46">
        <v>745441.08</v>
      </c>
      <c r="L9" s="46"/>
      <c r="M9" s="46"/>
      <c r="N9" s="46">
        <v>1912775.79</v>
      </c>
      <c r="O9" s="46">
        <v>1479452.97</v>
      </c>
      <c r="P9" s="46">
        <v>1774900.08</v>
      </c>
      <c r="Q9" s="46">
        <v>1810803.45</v>
      </c>
      <c r="R9" s="46">
        <v>1815171.56</v>
      </c>
    </row>
    <row r="10" customHeight="1" spans="1:37">
      <c r="A10" s="39" t="s">
        <v>89</v>
      </c>
      <c r="B10" s="46">
        <v>31781.51</v>
      </c>
      <c r="C10" s="46">
        <v>5070.33</v>
      </c>
      <c r="D10" s="46">
        <v>3976.14</v>
      </c>
      <c r="E10" s="46">
        <v>99984.06</v>
      </c>
      <c r="L10" s="46"/>
      <c r="M10" s="46"/>
      <c r="N10" s="46">
        <v>97472.04</v>
      </c>
      <c r="O10" s="46">
        <v>87745.23</v>
      </c>
      <c r="P10" s="46">
        <v>68170.21</v>
      </c>
      <c r="Q10" s="46">
        <v>453354.94</v>
      </c>
      <c r="R10" s="46">
        <v>110721.94</v>
      </c>
    </row>
    <row r="11" customHeight="1" spans="1:37">
      <c r="B11" s="46"/>
      <c r="C11" s="46"/>
      <c r="D11" s="46"/>
      <c r="E11" s="45"/>
      <c r="L11" s="46"/>
      <c r="M11" s="46"/>
      <c r="N11" s="46"/>
      <c r="O11" s="46"/>
      <c r="P11" s="46"/>
      <c r="Q11" s="46"/>
      <c r="R11" s="46"/>
    </row>
    <row r="12" customHeight="1" spans="1:37">
      <c r="A12" s="44" t="s">
        <v>90</v>
      </c>
      <c r="B12" s="45">
        <v>234619.13</v>
      </c>
      <c r="C12" s="45">
        <v>294921.65</v>
      </c>
      <c r="D12" s="45">
        <v>174934.17</v>
      </c>
      <c r="E12" s="45">
        <v>211675.89</v>
      </c>
      <c r="L12" s="45"/>
      <c r="M12" s="45"/>
      <c r="N12" s="45">
        <v>-1293346.45</v>
      </c>
      <c r="O12" s="45">
        <v>548319.39</v>
      </c>
      <c r="P12" s="45">
        <v>-720128.71</v>
      </c>
      <c r="Q12" s="45">
        <v>-803453.02</v>
      </c>
      <c r="R12" s="45">
        <v>-841131.23</v>
      </c>
    </row>
    <row r="13" customHeight="1" spans="1:37">
      <c r="A13" s="39" t="s">
        <v>91</v>
      </c>
      <c r="B13" s="46"/>
      <c r="C13" s="46"/>
      <c r="D13" s="46"/>
      <c r="E13" s="46"/>
      <c r="L13" s="46"/>
      <c r="M13" s="46"/>
      <c r="N13" s="46"/>
      <c r="O13" s="46"/>
      <c r="P13" s="46"/>
      <c r="Q13" s="46"/>
      <c r="R13" s="46"/>
    </row>
    <row r="14" customHeight="1" spans="1:37">
      <c r="A14" s="39" t="s">
        <v>92</v>
      </c>
      <c r="B14" s="46"/>
      <c r="C14" s="46"/>
      <c r="D14" s="46"/>
      <c r="E14" s="46"/>
      <c r="L14" s="46"/>
      <c r="M14" s="46"/>
      <c r="N14" s="46"/>
      <c r="O14" s="46"/>
      <c r="P14" s="46"/>
      <c r="Q14" s="46"/>
      <c r="R14" s="46"/>
    </row>
    <row r="15" customHeight="1" spans="1:37">
      <c r="A15" s="39" t="s">
        <v>93</v>
      </c>
      <c r="B15" s="46"/>
      <c r="C15" s="46"/>
      <c r="D15" s="46"/>
      <c r="E15" s="46"/>
      <c r="L15" s="46"/>
      <c r="M15" s="46"/>
      <c r="N15" s="46">
        <v>2962</v>
      </c>
      <c r="O15" s="46">
        <v>38485.6</v>
      </c>
      <c r="P15" s="46">
        <v>23082.53</v>
      </c>
      <c r="Q15" s="46">
        <v>4410</v>
      </c>
      <c r="R15" s="46">
        <v>5892</v>
      </c>
    </row>
    <row r="16" customHeight="1" spans="1:37">
      <c r="A16" s="39" t="s">
        <v>94</v>
      </c>
      <c r="B16" s="46"/>
      <c r="C16" s="46"/>
      <c r="D16" s="46"/>
      <c r="E16" s="46"/>
      <c r="L16" s="46"/>
      <c r="M16" s="46"/>
      <c r="N16" s="46">
        <v>19203.24</v>
      </c>
      <c r="O16" s="46">
        <v>25900.21</v>
      </c>
      <c r="P16" s="46">
        <v>35000</v>
      </c>
      <c r="Q16" s="46"/>
      <c r="R16" s="46"/>
    </row>
    <row r="17" customHeight="1" spans="1:18">
      <c r="A17" s="39" t="s">
        <v>95</v>
      </c>
      <c r="B17" s="46">
        <f>B12</f>
        <v>234619.13</v>
      </c>
      <c r="C17" s="46">
        <v>294921.65</v>
      </c>
      <c r="D17" s="46">
        <v>174934.17</v>
      </c>
      <c r="E17" s="46">
        <v>211675.89</v>
      </c>
      <c r="L17" s="46"/>
      <c r="M17" s="46"/>
      <c r="N17" s="46">
        <v>-1309587.69</v>
      </c>
      <c r="O17" s="46">
        <v>560904.78</v>
      </c>
      <c r="P17" s="46">
        <v>-732046.18</v>
      </c>
      <c r="Q17" s="46">
        <v>-799043.02</v>
      </c>
      <c r="R17" s="46">
        <v>-835239.23</v>
      </c>
    </row>
    <row r="18" customHeight="1" spans="1:18">
      <c r="A18" s="39" t="s">
        <v>96</v>
      </c>
      <c r="B18" s="46"/>
      <c r="C18" s="46"/>
      <c r="D18" s="46"/>
      <c r="E18" s="46"/>
      <c r="L18" s="46"/>
      <c r="M18" s="46"/>
      <c r="N18" s="46"/>
      <c r="O18" s="46"/>
      <c r="P18" s="46"/>
      <c r="Q18" s="46"/>
      <c r="R18" s="46"/>
    </row>
    <row r="19" customHeight="1" spans="1:18">
      <c r="A19" s="44" t="s">
        <v>97</v>
      </c>
      <c r="B19" s="45">
        <f>B17</f>
        <v>234619.13</v>
      </c>
      <c r="C19" s="45">
        <f>C17</f>
        <v>294921.65</v>
      </c>
      <c r="D19" s="45">
        <v>174934.17</v>
      </c>
      <c r="E19" s="45">
        <v>211675.89</v>
      </c>
      <c r="F19" s="44"/>
      <c r="G19" s="44"/>
      <c r="H19" s="44"/>
      <c r="I19" s="44"/>
      <c r="J19" s="44"/>
      <c r="L19" s="45"/>
      <c r="M19" s="45"/>
      <c r="N19" s="45">
        <v>-1309587.69</v>
      </c>
      <c r="O19" s="45">
        <v>560904.78</v>
      </c>
      <c r="P19" s="45">
        <v>-732046.18</v>
      </c>
      <c r="Q19" s="45">
        <v>-799043.02</v>
      </c>
      <c r="R19" s="45">
        <v>-835239.23</v>
      </c>
    </row>
    <row r="22" customHeight="1" spans="1:18">
      <c r="A22" s="39" t="s">
        <v>98</v>
      </c>
      <c r="B22" s="47">
        <f>B6/B2</f>
        <v>0.0556873599293872</v>
      </c>
      <c r="C22" s="47">
        <f>C6/C2</f>
        <v>0.0513004862878867</v>
      </c>
      <c r="D22" s="47">
        <f>D6/D2</f>
        <v>0.0579835262605166</v>
      </c>
      <c r="E22" s="47">
        <f>E6/E2</f>
        <v>0.132684185999103</v>
      </c>
      <c r="L22" s="47"/>
      <c r="M22" s="47"/>
      <c r="N22" s="47">
        <f>N6/N2</f>
        <v>0.368616088056587</v>
      </c>
      <c r="O22" s="47">
        <f>O6/O2</f>
        <v>0.400110667840268</v>
      </c>
      <c r="P22" s="47">
        <f>P6/P2</f>
        <v>0.344871073257295</v>
      </c>
      <c r="Q22" s="47">
        <f>Q6/Q2</f>
        <v>0.325264966529411</v>
      </c>
      <c r="R22" s="47">
        <f>R6/R2</f>
        <v>0.179229877114312</v>
      </c>
    </row>
    <row r="23" customHeight="1" spans="1:18">
      <c r="A23" s="39" t="s">
        <v>99</v>
      </c>
      <c r="B23" s="47">
        <f>B12/B2</f>
        <v>0.0239321651351672</v>
      </c>
      <c r="C23" s="47">
        <f>C12/C2</f>
        <v>0.0220636620304106</v>
      </c>
      <c r="D23" s="47">
        <f>D12/D2</f>
        <v>0.0149754938600766</v>
      </c>
      <c r="E23" s="47">
        <f>E12/E2</f>
        <v>0.0159397748492304</v>
      </c>
      <c r="L23" s="47"/>
      <c r="M23" s="47"/>
      <c r="N23" s="47">
        <f>N12/N2</f>
        <v>-0.174860277487088</v>
      </c>
      <c r="O23" s="47">
        <f>O12/O2</f>
        <v>0.0694680596631209</v>
      </c>
      <c r="P23" s="47">
        <f>P12/P2</f>
        <v>-0.150784984732587</v>
      </c>
      <c r="Q23" s="47">
        <f>Q12/Q2</f>
        <v>-0.142805381798009</v>
      </c>
      <c r="R23" s="47">
        <f>R12/R2</f>
        <v>-0.13771931840608</v>
      </c>
    </row>
    <row r="24" customHeight="1" spans="1:18">
      <c r="A24" s="39" t="s">
        <v>100</v>
      </c>
      <c r="B24" s="47">
        <f>B19/B2</f>
        <v>0.0239321651351672</v>
      </c>
      <c r="C24" s="47">
        <f>C19/C2</f>
        <v>0.0220636620304106</v>
      </c>
      <c r="D24" s="47">
        <f>D19/D2</f>
        <v>0.0149754938600766</v>
      </c>
      <c r="E24" s="47">
        <f>E19/E2</f>
        <v>0.0159397748492304</v>
      </c>
      <c r="L24" s="47"/>
      <c r="M24" s="47"/>
      <c r="N24" s="47">
        <f>N19/N2</f>
        <v>-0.177056091093825</v>
      </c>
      <c r="O24" s="47">
        <f>O19/O2</f>
        <v>0.0710625366036567</v>
      </c>
      <c r="P24" s="47">
        <f>P19/P2</f>
        <v>-0.153280338003534</v>
      </c>
      <c r="Q24" s="47">
        <f>Q19/Q2</f>
        <v>-0.142021550362875</v>
      </c>
      <c r="R24" s="47">
        <f>R19/R2</f>
        <v>-0.136754614926875</v>
      </c>
    </row>
    <row r="27" customHeight="1" spans="1:18">
      <c r="A27" s="39" t="s">
        <v>101</v>
      </c>
      <c r="O27" s="46">
        <v>1309223.9</v>
      </c>
      <c r="P27" s="46">
        <v>1484591.14</v>
      </c>
      <c r="Q27" s="46">
        <v>2535500</v>
      </c>
      <c r="R27" s="46">
        <v>3400000</v>
      </c>
    </row>
    <row r="29" customHeight="1" spans="1:18">
      <c r="A29" s="44" t="s">
        <v>102</v>
      </c>
      <c r="B29" s="44">
        <f>B2</f>
        <v>9803506.23</v>
      </c>
      <c r="C29" s="45">
        <f>C2</f>
        <v>13366849.51</v>
      </c>
      <c r="D29" s="45">
        <f>D2</f>
        <v>11681362.34</v>
      </c>
      <c r="E29" s="45">
        <f>E2</f>
        <v>13279728.98</v>
      </c>
      <c r="F29" s="45"/>
      <c r="G29" s="45"/>
      <c r="H29" s="45"/>
      <c r="I29" s="45"/>
      <c r="J29" s="45"/>
      <c r="K29" s="45"/>
      <c r="L29" s="45"/>
      <c r="M29" s="45"/>
      <c r="N29" s="45">
        <f>N2</f>
        <v>7396456.58</v>
      </c>
      <c r="O29" s="44">
        <f>O27+O2</f>
        <v>9202338.99</v>
      </c>
      <c r="P29" s="45">
        <f>P27+P2</f>
        <v>6260456</v>
      </c>
      <c r="Q29" s="45">
        <f>Q27+Q2</f>
        <v>8161709.67</v>
      </c>
      <c r="R29" s="45">
        <f>R27+R2</f>
        <v>9507576.19</v>
      </c>
    </row>
    <row r="30" customHeight="1" spans="1:18">
      <c r="C30" s="48">
        <f>C29/B29-1</f>
        <v>0.363476413071041</v>
      </c>
      <c r="D30" s="48">
        <f>D29/C29-1</f>
        <v>-0.126094572153225</v>
      </c>
      <c r="E30" s="48">
        <f>E29/D29-1</f>
        <v>0.136830499172753</v>
      </c>
      <c r="F30" s="48"/>
      <c r="G30" s="48"/>
      <c r="H30" s="48"/>
      <c r="I30" s="48"/>
      <c r="J30" s="48"/>
      <c r="K30" s="48"/>
      <c r="L30" s="48"/>
      <c r="M30" s="48"/>
      <c r="N30" s="48"/>
      <c r="O30" s="48">
        <f>O29/N29-1</f>
        <v>0.244155074861536</v>
      </c>
      <c r="P30" s="48">
        <f>P29/O29-1</f>
        <v>-0.319688613209847</v>
      </c>
      <c r="Q30" s="48">
        <f>Q29/P29-1</f>
        <v>0.303692521758798</v>
      </c>
      <c r="R30" s="48">
        <f>R29/Q29-1</f>
        <v>0.164900072952485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2026年3月资产负债表"/>
  <dimension ref="A1:F38"/>
  <sheetViews>
    <sheetView workbookViewId="0">
      <selection activeCell="A1" sqref="A1"/>
    </sheetView>
  </sheetViews>
  <sheetFormatPr defaultColWidth="14" defaultRowHeight="18" customHeight="1" outlineLevelCol="5"/>
  <cols>
    <col min="1" max="1" width="22.7916666666667" customWidth="1"/>
    <col min="2" max="3" width="10.2083333333333" customWidth="1"/>
    <col min="4" max="4" width="30.7916666666667" customWidth="1"/>
    <col min="5" max="6" width="10.8166666666667" customWidth="1"/>
  </cols>
  <sheetData>
    <row r="1" customHeight="1" spans="1:6">
      <c r="A1" s="29" t="s">
        <v>103</v>
      </c>
      <c r="B1" s="30" t="s">
        <v>104</v>
      </c>
      <c r="C1" s="30" t="s">
        <v>105</v>
      </c>
      <c r="D1" s="29" t="s">
        <v>106</v>
      </c>
      <c r="E1" s="30" t="s">
        <v>104</v>
      </c>
      <c r="F1" s="31" t="s">
        <v>105</v>
      </c>
    </row>
    <row r="2" customHeight="1" spans="1:6">
      <c r="A2" s="32" t="s">
        <v>107</v>
      </c>
      <c r="D2" s="32" t="s">
        <v>108</v>
      </c>
      <c r="E2" s="33"/>
      <c r="F2" s="34"/>
    </row>
    <row r="3" customHeight="1" spans="1:6">
      <c r="A3" s="35" t="s">
        <v>2</v>
      </c>
      <c r="B3" s="33">
        <v>18204.36</v>
      </c>
      <c r="C3" s="33">
        <v>317932.95</v>
      </c>
      <c r="D3" s="35" t="s">
        <v>42</v>
      </c>
      <c r="E3" s="33">
        <v>2692000</v>
      </c>
      <c r="F3" s="34">
        <v>2692000</v>
      </c>
    </row>
    <row r="4" customHeight="1" spans="1:6">
      <c r="A4" s="35" t="s">
        <v>4</v>
      </c>
      <c r="B4" s="33">
        <v>0</v>
      </c>
      <c r="C4" s="33">
        <v>0</v>
      </c>
      <c r="D4" s="35" t="s">
        <v>44</v>
      </c>
      <c r="E4" s="33">
        <v>0</v>
      </c>
      <c r="F4" s="34">
        <v>0</v>
      </c>
    </row>
    <row r="5" customHeight="1" spans="1:6">
      <c r="A5" s="35" t="s">
        <v>6</v>
      </c>
      <c r="B5" s="33">
        <v>30117.07</v>
      </c>
      <c r="C5" s="33">
        <v>0</v>
      </c>
      <c r="D5" s="35" t="s">
        <v>45</v>
      </c>
      <c r="E5" s="33">
        <v>2445534.02</v>
      </c>
      <c r="F5" s="34">
        <v>2034570.69</v>
      </c>
    </row>
    <row r="6" customHeight="1" spans="1:6">
      <c r="A6" s="35" t="s">
        <v>7</v>
      </c>
      <c r="B6" s="33">
        <v>0</v>
      </c>
      <c r="C6" s="33">
        <v>0</v>
      </c>
      <c r="D6" s="35" t="s">
        <v>46</v>
      </c>
      <c r="E6" s="33">
        <v>3198962.58</v>
      </c>
      <c r="F6" s="34">
        <v>3198962.58</v>
      </c>
    </row>
    <row r="7" customHeight="1" spans="1:6">
      <c r="A7" s="35" t="s">
        <v>8</v>
      </c>
      <c r="B7" s="33">
        <v>0</v>
      </c>
      <c r="C7" s="33">
        <v>0</v>
      </c>
      <c r="D7" s="35" t="s">
        <v>47</v>
      </c>
      <c r="E7" s="33">
        <v>0</v>
      </c>
      <c r="F7" s="34">
        <v>0</v>
      </c>
    </row>
    <row r="8" customHeight="1" spans="1:6">
      <c r="A8" s="35" t="s">
        <v>9</v>
      </c>
      <c r="B8" s="33">
        <v>4011244.57</v>
      </c>
      <c r="C8" s="33">
        <v>3558231.57</v>
      </c>
      <c r="D8" s="35" t="s">
        <v>48</v>
      </c>
      <c r="E8" s="33">
        <v>0</v>
      </c>
      <c r="F8" s="34">
        <v>0</v>
      </c>
    </row>
    <row r="9" customHeight="1" spans="1:6">
      <c r="A9" s="35" t="s">
        <v>109</v>
      </c>
      <c r="B9" s="33">
        <v>581402.89</v>
      </c>
      <c r="D9" s="35" t="s">
        <v>110</v>
      </c>
      <c r="E9" s="33">
        <v>0</v>
      </c>
      <c r="F9" s="34">
        <v>0</v>
      </c>
    </row>
    <row r="10" customHeight="1" spans="1:6">
      <c r="A10" s="35" t="s">
        <v>11</v>
      </c>
      <c r="B10" s="33">
        <v>1260441.09</v>
      </c>
      <c r="C10" s="33">
        <v>1260441.09</v>
      </c>
      <c r="D10" s="35" t="s">
        <v>50</v>
      </c>
      <c r="E10" s="33">
        <v>-94905.54</v>
      </c>
      <c r="F10" s="34">
        <v>14524.96</v>
      </c>
    </row>
    <row r="11" customHeight="1" spans="1:6">
      <c r="A11" s="35" t="s">
        <v>111</v>
      </c>
      <c r="B11" s="33">
        <v>0</v>
      </c>
      <c r="C11" s="33">
        <v>0</v>
      </c>
      <c r="D11" s="35" t="s">
        <v>112</v>
      </c>
      <c r="E11" s="33">
        <v>5112.62</v>
      </c>
      <c r="F11" s="34">
        <v>0</v>
      </c>
    </row>
    <row r="12" customHeight="1" spans="1:6">
      <c r="A12" s="35" t="s">
        <v>12</v>
      </c>
      <c r="B12" s="33">
        <v>6914767.99</v>
      </c>
      <c r="C12" s="33">
        <v>6617013.37</v>
      </c>
      <c r="D12" s="35" t="s">
        <v>113</v>
      </c>
      <c r="E12" s="33">
        <v>7015286.21</v>
      </c>
      <c r="F12" s="34">
        <v>7018841.12</v>
      </c>
    </row>
    <row r="13" customHeight="1" spans="1:6">
      <c r="A13" s="35" t="s">
        <v>15</v>
      </c>
      <c r="B13" s="33">
        <v>0</v>
      </c>
      <c r="C13" s="33">
        <v>0</v>
      </c>
      <c r="D13" s="35" t="s">
        <v>53</v>
      </c>
      <c r="E13" s="33">
        <v>0</v>
      </c>
      <c r="F13" s="34">
        <v>0</v>
      </c>
    </row>
    <row r="14" customHeight="1" spans="1:6">
      <c r="A14" s="35" t="s">
        <v>16</v>
      </c>
      <c r="B14" s="33">
        <v>0</v>
      </c>
      <c r="C14" s="33">
        <v>0</v>
      </c>
      <c r="D14" s="35" t="s">
        <v>54</v>
      </c>
      <c r="E14" s="33">
        <v>0</v>
      </c>
      <c r="F14" s="34">
        <v>0</v>
      </c>
    </row>
    <row r="15" customHeight="1" spans="1:6">
      <c r="A15" s="35" t="s">
        <v>114</v>
      </c>
      <c r="B15" s="33">
        <v>0</v>
      </c>
      <c r="C15" s="33">
        <v>0</v>
      </c>
      <c r="D15" s="35" t="s">
        <v>55</v>
      </c>
      <c r="E15" s="33">
        <v>0</v>
      </c>
      <c r="F15" s="34">
        <v>0</v>
      </c>
    </row>
    <row r="16" customHeight="1" spans="1:6">
      <c r="A16" s="35" t="s">
        <v>18</v>
      </c>
      <c r="B16" s="33">
        <v>12816177.97</v>
      </c>
      <c r="C16" s="33">
        <v>12451884.46</v>
      </c>
      <c r="D16" s="35" t="s">
        <v>115</v>
      </c>
      <c r="E16" s="33">
        <v>0</v>
      </c>
      <c r="F16" s="34">
        <v>0</v>
      </c>
    </row>
    <row r="17" customHeight="1" spans="1:6">
      <c r="A17" s="32" t="s">
        <v>116</v>
      </c>
      <c r="B17" s="33"/>
      <c r="C17" s="33"/>
      <c r="D17" s="35" t="s">
        <v>57</v>
      </c>
      <c r="E17" s="33">
        <v>15261989.89</v>
      </c>
      <c r="F17" s="34">
        <v>14958899.35</v>
      </c>
    </row>
    <row r="18" customHeight="1" spans="1:6">
      <c r="A18" s="35" t="s">
        <v>20</v>
      </c>
      <c r="B18" s="33">
        <v>0</v>
      </c>
      <c r="C18" s="33">
        <v>0</v>
      </c>
      <c r="D18" s="32" t="s">
        <v>117</v>
      </c>
      <c r="E18" s="33"/>
      <c r="F18" s="34"/>
    </row>
    <row r="19" customHeight="1" spans="1:6">
      <c r="A19" s="35" t="s">
        <v>21</v>
      </c>
      <c r="B19" s="33">
        <v>0</v>
      </c>
      <c r="C19" s="33">
        <v>0</v>
      </c>
      <c r="D19" s="35" t="s">
        <v>59</v>
      </c>
      <c r="E19" s="33">
        <v>0</v>
      </c>
      <c r="F19" s="34">
        <v>0</v>
      </c>
    </row>
    <row r="20" customHeight="1" spans="1:6">
      <c r="A20" s="35" t="s">
        <v>22</v>
      </c>
      <c r="B20" s="33">
        <v>0</v>
      </c>
      <c r="C20" s="33">
        <v>0</v>
      </c>
      <c r="D20" s="35" t="s">
        <v>60</v>
      </c>
      <c r="E20" s="33">
        <v>0</v>
      </c>
      <c r="F20" s="34">
        <v>0</v>
      </c>
    </row>
    <row r="21" customHeight="1" spans="1:6">
      <c r="A21" s="32" t="s">
        <v>118</v>
      </c>
      <c r="B21" s="33"/>
      <c r="C21" s="33"/>
      <c r="D21" s="35" t="s">
        <v>61</v>
      </c>
      <c r="E21" s="33">
        <v>0</v>
      </c>
      <c r="F21" s="34">
        <v>0</v>
      </c>
    </row>
    <row r="22" customHeight="1" spans="1:6">
      <c r="A22" s="35" t="s">
        <v>24</v>
      </c>
      <c r="B22" s="33">
        <v>4279277.15</v>
      </c>
      <c r="C22" s="33">
        <v>4279277.15</v>
      </c>
      <c r="D22" s="35" t="s">
        <v>62</v>
      </c>
      <c r="E22" s="33">
        <v>0</v>
      </c>
      <c r="F22" s="34">
        <v>0</v>
      </c>
    </row>
    <row r="23" customHeight="1" spans="1:6">
      <c r="A23" s="35" t="s">
        <v>25</v>
      </c>
      <c r="B23" s="33">
        <v>2343230.75</v>
      </c>
      <c r="C23" s="33">
        <v>2404682.09</v>
      </c>
      <c r="D23" s="35" t="s">
        <v>63</v>
      </c>
      <c r="E23" s="33">
        <v>0</v>
      </c>
      <c r="F23" s="34">
        <v>0</v>
      </c>
    </row>
    <row r="24" customHeight="1" spans="1:6">
      <c r="A24" s="35" t="s">
        <v>26</v>
      </c>
      <c r="B24" s="33">
        <v>1936046.4</v>
      </c>
      <c r="C24" s="33">
        <v>1874595.06</v>
      </c>
      <c r="D24" s="35" t="s">
        <v>64</v>
      </c>
      <c r="E24" s="33">
        <v>0</v>
      </c>
      <c r="F24" s="34">
        <v>0</v>
      </c>
    </row>
    <row r="25" customHeight="1" spans="1:6">
      <c r="A25" s="35" t="s">
        <v>27</v>
      </c>
      <c r="B25" s="33">
        <v>0</v>
      </c>
      <c r="C25" s="33">
        <v>0</v>
      </c>
      <c r="D25" s="32" t="s">
        <v>119</v>
      </c>
      <c r="E25" s="33"/>
      <c r="F25" s="34"/>
    </row>
    <row r="26" customHeight="1" spans="1:6">
      <c r="A26" s="35" t="s">
        <v>28</v>
      </c>
      <c r="B26" s="33">
        <v>1936046.4</v>
      </c>
      <c r="C26" s="33">
        <v>1874595.06</v>
      </c>
      <c r="D26" s="35" t="s">
        <v>120</v>
      </c>
      <c r="E26" s="33">
        <v>0</v>
      </c>
      <c r="F26" s="34">
        <v>0</v>
      </c>
    </row>
    <row r="27" customHeight="1" spans="1:6">
      <c r="A27" s="35" t="s">
        <v>29</v>
      </c>
      <c r="B27" s="33">
        <v>0</v>
      </c>
      <c r="C27" s="33">
        <v>0</v>
      </c>
      <c r="D27" s="35" t="s">
        <v>66</v>
      </c>
      <c r="E27" s="33">
        <v>15261989.89</v>
      </c>
      <c r="F27" s="34">
        <v>14958899.35</v>
      </c>
    </row>
    <row r="28" customHeight="1" spans="1:6">
      <c r="A28" s="35" t="s">
        <v>30</v>
      </c>
      <c r="B28" s="33">
        <v>0</v>
      </c>
      <c r="C28" s="33">
        <v>0</v>
      </c>
      <c r="D28" s="32" t="s">
        <v>121</v>
      </c>
      <c r="E28" s="33"/>
      <c r="F28" s="34"/>
    </row>
    <row r="29" customHeight="1" spans="1:6">
      <c r="A29" s="35" t="s">
        <v>31</v>
      </c>
      <c r="B29" s="33">
        <v>0</v>
      </c>
      <c r="C29" s="33">
        <v>0</v>
      </c>
      <c r="D29" s="35" t="s">
        <v>122</v>
      </c>
      <c r="E29" s="33">
        <v>10000000</v>
      </c>
      <c r="F29" s="34">
        <v>10000000</v>
      </c>
    </row>
    <row r="30" customHeight="1" spans="1:6">
      <c r="A30" s="35" t="s">
        <v>32</v>
      </c>
      <c r="B30" s="33">
        <v>1936046.4</v>
      </c>
      <c r="C30" s="33">
        <v>1874595.06</v>
      </c>
      <c r="D30" s="35" t="s">
        <v>123</v>
      </c>
      <c r="E30" s="33">
        <v>0</v>
      </c>
      <c r="F30" s="34">
        <v>0</v>
      </c>
    </row>
    <row r="31" customHeight="1" spans="1:6">
      <c r="A31" s="32" t="s">
        <v>124</v>
      </c>
      <c r="B31" s="33"/>
      <c r="C31" s="33"/>
      <c r="D31" s="35" t="s">
        <v>125</v>
      </c>
      <c r="E31" s="33">
        <v>10000000</v>
      </c>
      <c r="F31" s="34">
        <v>10000000</v>
      </c>
    </row>
    <row r="32" customHeight="1" spans="1:6">
      <c r="A32" s="35" t="s">
        <v>34</v>
      </c>
      <c r="B32" s="33">
        <v>0</v>
      </c>
      <c r="C32" s="33">
        <v>0</v>
      </c>
      <c r="D32" s="35" t="s">
        <v>70</v>
      </c>
      <c r="E32" s="33">
        <v>0</v>
      </c>
      <c r="F32" s="34">
        <v>0</v>
      </c>
    </row>
    <row r="33" customHeight="1" spans="1:6">
      <c r="A33" s="35" t="s">
        <v>35</v>
      </c>
      <c r="B33" s="33">
        <v>0</v>
      </c>
      <c r="C33" s="33">
        <v>0</v>
      </c>
      <c r="D33" s="35" t="s">
        <v>71</v>
      </c>
      <c r="E33" s="33">
        <v>0</v>
      </c>
      <c r="F33" s="34">
        <v>0</v>
      </c>
    </row>
    <row r="34" customHeight="1" spans="1:6">
      <c r="A34" s="35" t="s">
        <v>126</v>
      </c>
      <c r="B34" s="33">
        <v>0</v>
      </c>
      <c r="C34" s="33">
        <v>0</v>
      </c>
      <c r="D34" s="35" t="s">
        <v>72</v>
      </c>
      <c r="E34" s="33">
        <v>0</v>
      </c>
      <c r="F34" s="34">
        <v>0</v>
      </c>
    </row>
    <row r="35" customHeight="1" spans="1:6">
      <c r="A35" s="35" t="s">
        <v>127</v>
      </c>
      <c r="B35" s="33">
        <v>0</v>
      </c>
      <c r="C35" s="33">
        <v>0</v>
      </c>
      <c r="D35" s="35" t="s">
        <v>73</v>
      </c>
      <c r="E35" s="33">
        <v>-10509765.52</v>
      </c>
      <c r="F35" s="34">
        <v>-10632419.83</v>
      </c>
    </row>
    <row r="36" customHeight="1" spans="1:6">
      <c r="A36" s="32" t="s">
        <v>119</v>
      </c>
      <c r="B36" s="33"/>
      <c r="C36" s="33"/>
      <c r="D36" s="35" t="s">
        <v>128</v>
      </c>
      <c r="E36" s="33">
        <v>-509765.52</v>
      </c>
      <c r="F36" s="34">
        <v>-632419.83</v>
      </c>
    </row>
    <row r="37" customHeight="1" spans="1:6">
      <c r="A37" s="35" t="s">
        <v>39</v>
      </c>
      <c r="B37" s="33">
        <v>0</v>
      </c>
      <c r="C37" s="33">
        <v>0</v>
      </c>
      <c r="D37" s="35"/>
      <c r="E37" s="33"/>
      <c r="F37" s="34"/>
    </row>
    <row r="38" customHeight="1" spans="1:6">
      <c r="A38" s="36" t="s">
        <v>129</v>
      </c>
      <c r="B38" s="37">
        <v>14752224.37</v>
      </c>
      <c r="C38" s="37">
        <v>14326479.52</v>
      </c>
      <c r="D38" s="36" t="s">
        <v>130</v>
      </c>
      <c r="E38" s="37">
        <v>14752224.37</v>
      </c>
      <c r="F38" s="38">
        <v>14326479.52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股权变更记录"/>
  <dimension ref="A1:P201"/>
  <sheetViews>
    <sheetView workbookViewId="0">
      <selection activeCell="E42" sqref="E42"/>
    </sheetView>
  </sheetViews>
  <sheetFormatPr defaultColWidth="14" defaultRowHeight="18" customHeight="1"/>
  <cols>
    <col min="1" max="1" width="10.7083333333333" customWidth="1"/>
    <col min="2" max="2" width="15.7083333333333" customWidth="1"/>
    <col min="3" max="3" width="8.70833333333333" customWidth="1"/>
    <col min="4" max="4" width="4.70833333333333" customWidth="1"/>
    <col min="5" max="5" width="12.7083333333333" customWidth="1"/>
    <col min="6" max="6" width="17.7083333333333" customWidth="1"/>
    <col min="7" max="8" width="13.7083333333333" customWidth="1"/>
    <col min="9" max="9" width="8.70833333333333" customWidth="1"/>
    <col min="10" max="10" width="9.70833333333333" customWidth="1"/>
    <col min="11" max="11" width="20.7083333333333" customWidth="1"/>
    <col min="12" max="12" width="15.7083333333333" customWidth="1"/>
    <col min="13" max="13" width="20.7083333333333" customWidth="1"/>
    <col min="14" max="14" width="15.7083333333333" customWidth="1"/>
    <col min="15" max="15" width="12.7083333333333" customWidth="1"/>
    <col min="16" max="16" width="17.7083333333333" customWidth="1"/>
  </cols>
  <sheetData>
    <row r="1" customHeight="1" spans="1:16">
      <c r="A1" s="1"/>
    </row>
    <row r="2" customHeight="1" spans="1:16">
      <c r="A2" s="5" t="s">
        <v>131</v>
      </c>
      <c r="B2" s="5" t="s">
        <v>132</v>
      </c>
      <c r="C2" s="5" t="s">
        <v>133</v>
      </c>
      <c r="D2" s="5" t="s">
        <v>134</v>
      </c>
      <c r="E2" s="5" t="s">
        <v>135</v>
      </c>
      <c r="F2" s="5" t="s">
        <v>136</v>
      </c>
      <c r="G2" s="5" t="s">
        <v>137</v>
      </c>
      <c r="H2" s="5" t="s">
        <v>138</v>
      </c>
      <c r="I2" s="5" t="s">
        <v>139</v>
      </c>
      <c r="J2" s="5" t="s">
        <v>140</v>
      </c>
      <c r="K2" s="5" t="s">
        <v>141</v>
      </c>
      <c r="L2" s="5" t="s">
        <v>142</v>
      </c>
      <c r="M2" s="5" t="s">
        <v>143</v>
      </c>
      <c r="N2" s="5" t="s">
        <v>144</v>
      </c>
      <c r="O2" s="5" t="s">
        <v>145</v>
      </c>
      <c r="P2" s="5" t="s">
        <v>146</v>
      </c>
    </row>
    <row r="3" customHeight="1" spans="1:16">
      <c r="A3" s="6">
        <v>38315</v>
      </c>
      <c r="B3" s="7" t="s">
        <v>147</v>
      </c>
      <c r="C3" s="1" t="s">
        <v>148</v>
      </c>
      <c r="D3" s="1" t="s">
        <v>149</v>
      </c>
      <c r="E3" s="8">
        <f>SUM(F3:F4)</f>
        <v>120</v>
      </c>
      <c r="F3">
        <v>72</v>
      </c>
      <c r="H3">
        <v>60</v>
      </c>
      <c r="I3" s="1" t="s">
        <v>150</v>
      </c>
    </row>
    <row r="4" customHeight="1" spans="1:16">
      <c r="A4" s="8"/>
      <c r="B4" s="8"/>
      <c r="C4" s="7" t="s">
        <v>151</v>
      </c>
      <c r="D4" s="7" t="s">
        <v>149</v>
      </c>
      <c r="E4" s="8"/>
      <c r="F4" s="8">
        <v>48</v>
      </c>
      <c r="G4" s="8"/>
      <c r="H4" s="8">
        <v>40</v>
      </c>
      <c r="I4" s="7" t="s">
        <v>150</v>
      </c>
      <c r="J4" s="8"/>
      <c r="K4" s="8"/>
      <c r="L4" s="8"/>
      <c r="M4" s="8"/>
      <c r="N4" s="8"/>
      <c r="O4" s="8"/>
      <c r="P4" s="8"/>
    </row>
    <row r="5" customHeight="1" spans="1:16">
      <c r="A5" s="9">
        <v>38534</v>
      </c>
      <c r="B5" s="7" t="s">
        <v>152</v>
      </c>
      <c r="C5" s="1" t="s">
        <v>148</v>
      </c>
      <c r="D5" s="1"/>
      <c r="E5" s="8">
        <f>SUM(F5:F6)</f>
        <v>500</v>
      </c>
      <c r="F5">
        <f>G5+F3</f>
        <v>300</v>
      </c>
      <c r="G5">
        <v>228</v>
      </c>
      <c r="H5">
        <v>60</v>
      </c>
      <c r="I5" s="1" t="s">
        <v>150</v>
      </c>
      <c r="J5" s="10">
        <v>38527</v>
      </c>
      <c r="K5" s="2" t="s">
        <v>153</v>
      </c>
      <c r="M5" s="2" t="s">
        <v>154</v>
      </c>
      <c r="N5" t="s">
        <v>155</v>
      </c>
      <c r="O5" t="s">
        <v>156</v>
      </c>
      <c r="P5" s="11" t="s">
        <v>157</v>
      </c>
    </row>
    <row r="6" customHeight="1" spans="1:16">
      <c r="A6" s="8"/>
      <c r="B6" s="8"/>
      <c r="C6" s="7" t="s">
        <v>151</v>
      </c>
      <c r="D6" s="7"/>
      <c r="E6" s="8"/>
      <c r="F6" s="8">
        <f>G6+F4</f>
        <v>200</v>
      </c>
      <c r="G6" s="8">
        <v>152</v>
      </c>
      <c r="H6" s="8">
        <v>40</v>
      </c>
      <c r="I6" s="7" t="s">
        <v>150</v>
      </c>
      <c r="J6" s="12">
        <v>38527</v>
      </c>
      <c r="K6" s="13" t="s">
        <v>153</v>
      </c>
      <c r="L6" s="8"/>
      <c r="M6" s="13" t="s">
        <v>154</v>
      </c>
      <c r="N6" s="8" t="s">
        <v>155</v>
      </c>
      <c r="O6" s="8" t="s">
        <v>158</v>
      </c>
      <c r="P6" s="14" t="s">
        <v>157</v>
      </c>
    </row>
    <row r="7" customHeight="1" spans="1:16">
      <c r="A7" s="9">
        <v>40051</v>
      </c>
      <c r="B7" s="15" t="s">
        <v>159</v>
      </c>
      <c r="C7" s="1" t="s">
        <v>148</v>
      </c>
      <c r="D7" s="1"/>
      <c r="E7" s="8">
        <f>SUM(F7:F9)</f>
        <v>500</v>
      </c>
      <c r="F7">
        <v>300</v>
      </c>
      <c r="H7">
        <v>60</v>
      </c>
    </row>
    <row r="8" customHeight="1" spans="1:16">
      <c r="A8" s="8"/>
      <c r="B8" s="8"/>
      <c r="C8" s="1" t="s">
        <v>151</v>
      </c>
      <c r="D8" s="1" t="s">
        <v>160</v>
      </c>
      <c r="E8" s="8"/>
      <c r="F8">
        <v>0</v>
      </c>
      <c r="G8">
        <v>-200</v>
      </c>
      <c r="P8" s="14" t="s">
        <v>157</v>
      </c>
    </row>
    <row r="9" customHeight="1" spans="1:16">
      <c r="A9" s="8"/>
      <c r="B9" s="8"/>
      <c r="C9" s="7" t="s">
        <v>161</v>
      </c>
      <c r="D9" s="7" t="s">
        <v>149</v>
      </c>
      <c r="E9" s="8"/>
      <c r="F9" s="8">
        <v>200</v>
      </c>
      <c r="G9" s="8">
        <v>200</v>
      </c>
      <c r="H9" s="8">
        <v>40</v>
      </c>
      <c r="I9" s="8"/>
      <c r="J9" s="8"/>
      <c r="K9" s="8"/>
      <c r="L9" s="8"/>
      <c r="M9" s="8"/>
      <c r="N9" s="8"/>
      <c r="O9" s="8"/>
      <c r="P9" s="14" t="s">
        <v>157</v>
      </c>
    </row>
    <row r="10" customHeight="1" spans="1:16">
      <c r="A10" s="9">
        <v>40440</v>
      </c>
      <c r="B10" s="7" t="s">
        <v>162</v>
      </c>
      <c r="C10" s="1" t="s">
        <v>148</v>
      </c>
      <c r="D10" s="1"/>
      <c r="E10" s="8">
        <f>SUM(F10:F11)</f>
        <v>1000</v>
      </c>
      <c r="F10">
        <v>600</v>
      </c>
      <c r="G10">
        <v>300</v>
      </c>
      <c r="H10">
        <v>60</v>
      </c>
      <c r="I10" s="1" t="s">
        <v>150</v>
      </c>
      <c r="J10" s="4">
        <v>40424</v>
      </c>
      <c r="K10" s="2" t="s">
        <v>163</v>
      </c>
      <c r="L10" t="s">
        <v>164</v>
      </c>
      <c r="M10" s="2" t="s">
        <v>165</v>
      </c>
      <c r="N10" t="s">
        <v>164</v>
      </c>
      <c r="O10" t="s">
        <v>156</v>
      </c>
      <c r="P10" s="11" t="s">
        <v>157</v>
      </c>
    </row>
    <row r="11" customHeight="1" spans="1:16">
      <c r="A11" s="8"/>
      <c r="B11" s="8"/>
      <c r="C11" s="7" t="s">
        <v>161</v>
      </c>
      <c r="D11" s="7"/>
      <c r="E11" s="8"/>
      <c r="F11" s="8">
        <v>400</v>
      </c>
      <c r="G11" s="8">
        <v>200</v>
      </c>
      <c r="H11" s="8">
        <v>40</v>
      </c>
      <c r="I11" s="7" t="s">
        <v>150</v>
      </c>
      <c r="J11" s="9">
        <v>40424</v>
      </c>
      <c r="K11" s="13" t="s">
        <v>166</v>
      </c>
      <c r="L11" s="8" t="s">
        <v>164</v>
      </c>
      <c r="M11" s="13" t="s">
        <v>165</v>
      </c>
      <c r="N11" s="8" t="s">
        <v>164</v>
      </c>
      <c r="O11" s="8" t="s">
        <v>167</v>
      </c>
      <c r="P11" s="14" t="s">
        <v>157</v>
      </c>
    </row>
    <row r="12" customHeight="1" spans="1:16">
      <c r="A12" s="9">
        <v>42977</v>
      </c>
      <c r="B12" s="7" t="s">
        <v>168</v>
      </c>
      <c r="C12" s="1" t="s">
        <v>148</v>
      </c>
      <c r="D12" s="1" t="s">
        <v>160</v>
      </c>
      <c r="E12" s="8">
        <f>SUM(F12:F15)</f>
        <v>1000</v>
      </c>
      <c r="G12">
        <v>-600</v>
      </c>
    </row>
    <row r="13" customHeight="1" spans="1:16">
      <c r="A13" s="8"/>
      <c r="B13" s="8"/>
      <c r="C13" s="1" t="s">
        <v>161</v>
      </c>
      <c r="D13" s="1" t="s">
        <v>160</v>
      </c>
      <c r="E13" s="8"/>
      <c r="G13">
        <v>-400</v>
      </c>
    </row>
    <row r="14" customHeight="1" spans="1:16">
      <c r="A14" s="8"/>
      <c r="B14" s="8"/>
      <c r="C14" s="1" t="s">
        <v>169</v>
      </c>
      <c r="D14" s="1" t="s">
        <v>149</v>
      </c>
      <c r="E14" s="8"/>
      <c r="F14">
        <v>600</v>
      </c>
      <c r="H14">
        <v>60</v>
      </c>
    </row>
    <row r="15" customHeight="1" spans="1:16">
      <c r="A15" s="8"/>
      <c r="B15" s="8"/>
      <c r="C15" s="7" t="s">
        <v>170</v>
      </c>
      <c r="D15" s="7" t="s">
        <v>149</v>
      </c>
      <c r="E15" s="8"/>
      <c r="F15" s="8">
        <v>400</v>
      </c>
      <c r="G15" s="8"/>
      <c r="H15" s="8">
        <v>40</v>
      </c>
      <c r="I15" s="8"/>
      <c r="J15" s="8"/>
      <c r="K15" s="8"/>
      <c r="L15" s="8"/>
      <c r="M15" s="8"/>
      <c r="N15" s="8"/>
      <c r="O15" s="8"/>
      <c r="P15" s="16"/>
    </row>
    <row r="16" customHeight="1" spans="1:16">
      <c r="A16" s="9">
        <v>43371</v>
      </c>
      <c r="B16" s="7" t="s">
        <v>171</v>
      </c>
      <c r="C16" s="1" t="s">
        <v>148</v>
      </c>
      <c r="D16" s="1" t="s">
        <v>149</v>
      </c>
      <c r="E16" s="8">
        <f>SUM(F16:F18)</f>
        <v>1000</v>
      </c>
      <c r="F16">
        <v>600</v>
      </c>
      <c r="H16">
        <v>60</v>
      </c>
    </row>
    <row r="17" customHeight="1" spans="1:16">
      <c r="A17" s="8"/>
      <c r="B17" s="8"/>
      <c r="C17" s="1" t="s">
        <v>169</v>
      </c>
      <c r="D17" s="1" t="s">
        <v>160</v>
      </c>
      <c r="E17" s="8"/>
      <c r="G17">
        <v>-600</v>
      </c>
    </row>
    <row r="18" customHeight="1" spans="1:16">
      <c r="A18" s="8"/>
      <c r="B18" s="8"/>
      <c r="C18" s="7" t="s">
        <v>170</v>
      </c>
      <c r="D18" s="7"/>
      <c r="E18" s="8"/>
      <c r="F18" s="8">
        <v>400</v>
      </c>
      <c r="G18" s="8">
        <v>0</v>
      </c>
      <c r="H18" s="8">
        <v>40</v>
      </c>
      <c r="I18" s="8"/>
      <c r="J18" s="8"/>
      <c r="K18" s="8"/>
      <c r="L18" s="8"/>
      <c r="M18" s="8"/>
      <c r="N18" s="8"/>
      <c r="O18" s="8"/>
      <c r="P18" s="16"/>
    </row>
    <row r="19" customHeight="1" spans="1:16">
      <c r="A19" s="17" t="s">
        <v>172</v>
      </c>
      <c r="B19" s="1"/>
      <c r="C19" s="1"/>
      <c r="D19" s="1"/>
    </row>
    <row r="20" customHeight="1" spans="1:16">
      <c r="A20" s="18">
        <v>43518</v>
      </c>
      <c r="B20" s="19" t="s">
        <v>173</v>
      </c>
      <c r="C20" s="20" t="s">
        <v>148</v>
      </c>
      <c r="D20" s="20"/>
      <c r="E20" s="21">
        <f>SUM(F20:F22)</f>
        <v>1000</v>
      </c>
      <c r="F20" s="22">
        <v>650</v>
      </c>
      <c r="G20" s="22">
        <v>50</v>
      </c>
      <c r="H20" s="22">
        <v>65</v>
      </c>
      <c r="I20" s="22"/>
      <c r="J20" s="22"/>
      <c r="K20" s="22"/>
      <c r="L20" s="22"/>
      <c r="M20" s="22"/>
      <c r="N20" s="22"/>
      <c r="O20" s="22"/>
      <c r="P20" s="23"/>
    </row>
    <row r="21" customHeight="1" spans="1:16">
      <c r="A21" s="21"/>
      <c r="B21" s="21"/>
      <c r="C21" s="1" t="s">
        <v>170</v>
      </c>
      <c r="D21" s="1" t="s">
        <v>160</v>
      </c>
      <c r="E21" s="21"/>
      <c r="G21">
        <v>-400</v>
      </c>
    </row>
    <row r="22" customHeight="1" spans="1:16">
      <c r="A22" s="24"/>
      <c r="B22" s="24"/>
      <c r="C22" s="25" t="s">
        <v>174</v>
      </c>
      <c r="D22" s="25" t="s">
        <v>149</v>
      </c>
      <c r="E22" s="24"/>
      <c r="F22" s="26">
        <v>350</v>
      </c>
      <c r="G22" s="26">
        <v>350</v>
      </c>
      <c r="H22" s="26">
        <v>35</v>
      </c>
      <c r="I22" s="26"/>
      <c r="J22" s="26"/>
      <c r="K22" s="26"/>
      <c r="L22" s="26"/>
      <c r="M22" s="26"/>
      <c r="N22" s="26"/>
      <c r="O22" s="26"/>
      <c r="P22" s="27"/>
    </row>
    <row r="23" customHeight="1" spans="1:16">
      <c r="A23" s="7" t="s">
        <v>175</v>
      </c>
      <c r="C23" s="1" t="s">
        <v>148</v>
      </c>
      <c r="D23" s="1"/>
      <c r="E23" s="8">
        <f>SUM(F23:F24)</f>
        <v>1000</v>
      </c>
      <c r="F23">
        <v>650</v>
      </c>
      <c r="H23">
        <v>65</v>
      </c>
    </row>
    <row r="24" customHeight="1" spans="1:16">
      <c r="A24" s="26"/>
      <c r="B24" s="26"/>
      <c r="C24" s="25" t="s">
        <v>174</v>
      </c>
      <c r="D24" s="25"/>
      <c r="E24" s="26"/>
      <c r="F24" s="26">
        <v>350</v>
      </c>
      <c r="G24" s="27"/>
      <c r="H24" s="26">
        <v>35</v>
      </c>
      <c r="I24" s="26"/>
      <c r="J24" s="26"/>
      <c r="K24" s="26"/>
      <c r="L24" s="26"/>
      <c r="M24" s="26"/>
      <c r="N24" s="26"/>
      <c r="O24" s="26"/>
      <c r="P24" s="27"/>
    </row>
    <row r="25" customHeight="1" spans="1:16">
      <c r="A25" s="1"/>
      <c r="E25" s="28"/>
    </row>
    <row r="26" customHeight="1" spans="1:16">
      <c r="A26" s="1"/>
    </row>
    <row r="27" customHeight="1" spans="1:16">
      <c r="A27" s="1"/>
    </row>
    <row r="28" customHeight="1" spans="1:16">
      <c r="A28" s="1"/>
    </row>
    <row r="29" customHeight="1" spans="1:16">
      <c r="A29" s="1"/>
    </row>
    <row r="30" customHeight="1" spans="1:16">
      <c r="A30" s="1"/>
    </row>
    <row r="31" customHeight="1" spans="1:16">
      <c r="A31" s="1"/>
    </row>
    <row r="32" customHeight="1" spans="1:16">
      <c r="A32" s="1"/>
    </row>
    <row r="33" customHeight="1" spans="1:1">
      <c r="A33" s="1"/>
    </row>
    <row r="34" customHeight="1" spans="1:1">
      <c r="A34" s="1"/>
    </row>
    <row r="35" customHeight="1" spans="1:1">
      <c r="A35" s="1"/>
    </row>
    <row r="36" customHeight="1" spans="1:1">
      <c r="A36" s="1"/>
    </row>
    <row r="37" customHeight="1" spans="1:1">
      <c r="A37" s="1"/>
    </row>
    <row r="38" customHeight="1" spans="1:1">
      <c r="A38" s="1"/>
    </row>
    <row r="39" customHeight="1" spans="1:1">
      <c r="A39" s="1"/>
    </row>
    <row r="40" customHeight="1" spans="1:1">
      <c r="A40" s="1"/>
    </row>
    <row r="41" customHeight="1" spans="1:1">
      <c r="A41" s="1"/>
    </row>
    <row r="42" customHeight="1" spans="1:1">
      <c r="A42" s="1"/>
    </row>
    <row r="43" customHeight="1" spans="1:1">
      <c r="A43" s="1"/>
    </row>
    <row r="44" customHeight="1" spans="1:1">
      <c r="A44" s="1"/>
    </row>
    <row r="45" customHeight="1" spans="1:1">
      <c r="A45" s="1"/>
    </row>
    <row r="46" customHeight="1" spans="1:1">
      <c r="A46" s="1"/>
    </row>
    <row r="47" customHeight="1" spans="1:1">
      <c r="A47" s="1"/>
    </row>
    <row r="48" customHeight="1" spans="1:1">
      <c r="A48" s="1"/>
    </row>
    <row r="49" customHeight="1" spans="1:1">
      <c r="A49" s="1"/>
    </row>
    <row r="50" customHeight="1" spans="1:1">
      <c r="A50" s="1"/>
    </row>
    <row r="51" customHeight="1" spans="1:1">
      <c r="A51" s="1"/>
    </row>
    <row r="52" customHeight="1" spans="1:1">
      <c r="A52" s="1"/>
    </row>
    <row r="53" customHeight="1" spans="1:1">
      <c r="A53" s="1"/>
    </row>
    <row r="54" customHeight="1" spans="1:1">
      <c r="A54" s="1"/>
    </row>
    <row r="55" customHeight="1" spans="1:1">
      <c r="A55" s="1"/>
    </row>
    <row r="56" customHeight="1" spans="1:1">
      <c r="A56" s="1"/>
    </row>
    <row r="57" customHeight="1" spans="1:1">
      <c r="A57" s="1"/>
    </row>
    <row r="58" customHeight="1" spans="1:1">
      <c r="A58" s="1"/>
    </row>
    <row r="59" customHeight="1" spans="1:1">
      <c r="A59" s="1"/>
    </row>
    <row r="60" customHeight="1" spans="1:1">
      <c r="A60" s="1"/>
    </row>
    <row r="61" customHeight="1" spans="1:1">
      <c r="A61" s="1"/>
    </row>
    <row r="62" customHeight="1" spans="1:1">
      <c r="A62" s="1"/>
    </row>
    <row r="63" customHeight="1" spans="1:1">
      <c r="A63" s="1"/>
    </row>
    <row r="64" customHeight="1" spans="1:1">
      <c r="A64" s="1"/>
    </row>
    <row r="65" customHeight="1" spans="1:1">
      <c r="A65" s="1"/>
    </row>
    <row r="66" customHeight="1" spans="1:1">
      <c r="A66" s="1"/>
    </row>
    <row r="67" customHeight="1" spans="1:1">
      <c r="A67" s="1"/>
    </row>
    <row r="68" customHeight="1" spans="1:1">
      <c r="A68" s="1"/>
    </row>
    <row r="69" customHeight="1" spans="1:1">
      <c r="A69" s="1"/>
    </row>
    <row r="70" customHeight="1" spans="1:1">
      <c r="A70" s="1"/>
    </row>
    <row r="71" customHeight="1" spans="1:1">
      <c r="A71" s="1"/>
    </row>
    <row r="72" customHeight="1" spans="1:1">
      <c r="A72" s="1"/>
    </row>
    <row r="73" customHeight="1" spans="1:1">
      <c r="A73" s="1"/>
    </row>
    <row r="74" customHeight="1" spans="1:1">
      <c r="A74" s="1"/>
    </row>
    <row r="75" customHeight="1" spans="1:1">
      <c r="A75" s="1"/>
    </row>
    <row r="76" customHeight="1" spans="1:1">
      <c r="A76" s="1"/>
    </row>
    <row r="77" customHeight="1" spans="1:1">
      <c r="A77" s="1"/>
    </row>
    <row r="78" customHeight="1" spans="1:1">
      <c r="A78" s="1"/>
    </row>
    <row r="79" customHeight="1" spans="1:1">
      <c r="A79" s="1"/>
    </row>
    <row r="80" customHeight="1" spans="1:1">
      <c r="A80" s="1"/>
    </row>
    <row r="81" customHeight="1" spans="1:1">
      <c r="A81" s="1"/>
    </row>
    <row r="82" customHeight="1" spans="1:1">
      <c r="A82" s="1"/>
    </row>
    <row r="83" customHeight="1" spans="1:1">
      <c r="A83" s="1"/>
    </row>
    <row r="84" customHeight="1" spans="1:1">
      <c r="A84" s="1"/>
    </row>
    <row r="85" customHeight="1" spans="1:1">
      <c r="A85" s="1"/>
    </row>
    <row r="86" customHeight="1" spans="1:1">
      <c r="A86" s="1"/>
    </row>
    <row r="87" customHeight="1" spans="1:1">
      <c r="A87" s="1"/>
    </row>
    <row r="88" customHeight="1" spans="1:1">
      <c r="A88" s="1"/>
    </row>
    <row r="89" customHeight="1" spans="1:1">
      <c r="A89" s="1"/>
    </row>
    <row r="90" customHeight="1" spans="1:1">
      <c r="A90" s="1"/>
    </row>
    <row r="91" customHeight="1" spans="1:1">
      <c r="A91" s="1"/>
    </row>
    <row r="92" customHeight="1" spans="1:1">
      <c r="A92" s="1"/>
    </row>
    <row r="93" customHeight="1" spans="1:1">
      <c r="A93" s="1"/>
    </row>
    <row r="94" customHeight="1" spans="1:1">
      <c r="A94" s="1"/>
    </row>
    <row r="95" customHeight="1" spans="1:1">
      <c r="A95" s="1"/>
    </row>
    <row r="96" customHeight="1" spans="1:1">
      <c r="A96" s="1"/>
    </row>
    <row r="97" customHeight="1" spans="1:1">
      <c r="A97" s="1"/>
    </row>
    <row r="98" customHeight="1" spans="1:1">
      <c r="A98" s="1"/>
    </row>
    <row r="99" customHeight="1" spans="1:1">
      <c r="A99" s="1"/>
    </row>
    <row r="100" customHeight="1" spans="1:1">
      <c r="A100" s="1"/>
    </row>
    <row r="101" customHeight="1" spans="1:1">
      <c r="A101" s="1"/>
    </row>
    <row r="102" customHeight="1" spans="1:1">
      <c r="A102" s="1"/>
    </row>
    <row r="103" customHeight="1" spans="1:1">
      <c r="A103" s="1"/>
    </row>
    <row r="104" customHeight="1" spans="1:1">
      <c r="A104" s="1"/>
    </row>
    <row r="105" customHeight="1" spans="1:1">
      <c r="A105" s="1"/>
    </row>
    <row r="106" customHeight="1" spans="1:1">
      <c r="A106" s="1"/>
    </row>
    <row r="107" customHeight="1" spans="1:1">
      <c r="A107" s="1"/>
    </row>
    <row r="108" customHeight="1" spans="1:1">
      <c r="A108" s="1"/>
    </row>
    <row r="109" customHeight="1" spans="1:1">
      <c r="A109" s="1"/>
    </row>
    <row r="110" customHeight="1" spans="1:1">
      <c r="A110" s="1"/>
    </row>
    <row r="111" customHeight="1" spans="1:1">
      <c r="A111" s="1"/>
    </row>
    <row r="112" customHeight="1" spans="1:1">
      <c r="A112" s="1"/>
    </row>
    <row r="113" customHeight="1" spans="1:1">
      <c r="A113" s="1"/>
    </row>
    <row r="114" customHeight="1" spans="1:1">
      <c r="A114" s="1"/>
    </row>
    <row r="115" customHeight="1" spans="1:1">
      <c r="A115" s="1"/>
    </row>
    <row r="116" customHeight="1" spans="1:1">
      <c r="A116" s="1"/>
    </row>
    <row r="117" customHeight="1" spans="1:1">
      <c r="A117" s="1"/>
    </row>
    <row r="118" customHeight="1" spans="1:1">
      <c r="A118" s="1"/>
    </row>
    <row r="119" customHeight="1" spans="1:1">
      <c r="A119" s="1"/>
    </row>
    <row r="120" customHeight="1" spans="1:1">
      <c r="A120" s="1"/>
    </row>
    <row r="121" customHeight="1" spans="1:1">
      <c r="A121" s="1"/>
    </row>
    <row r="122" customHeight="1" spans="1:1">
      <c r="A122" s="1"/>
    </row>
    <row r="123" customHeight="1" spans="1:1">
      <c r="A123" s="1"/>
    </row>
    <row r="124" customHeight="1" spans="1:1">
      <c r="A124" s="1"/>
    </row>
    <row r="125" customHeight="1" spans="1:1">
      <c r="A125" s="1"/>
    </row>
    <row r="126" customHeight="1" spans="1:1">
      <c r="A126" s="1"/>
    </row>
    <row r="127" customHeight="1" spans="1:1">
      <c r="A127" s="1"/>
    </row>
    <row r="128" customHeight="1" spans="1:1">
      <c r="A128" s="1"/>
    </row>
    <row r="129" customHeight="1" spans="1:1">
      <c r="A129" s="1"/>
    </row>
    <row r="130" customHeight="1" spans="1:1">
      <c r="A130" s="1"/>
    </row>
    <row r="131" customHeight="1" spans="1:1">
      <c r="A131" s="1"/>
    </row>
    <row r="132" customHeight="1" spans="1:1">
      <c r="A132" s="1"/>
    </row>
    <row r="133" customHeight="1" spans="1:1">
      <c r="A133" s="1"/>
    </row>
    <row r="134" customHeight="1" spans="1:1">
      <c r="A134" s="1"/>
    </row>
    <row r="135" customHeight="1" spans="1:1">
      <c r="A135" s="1"/>
    </row>
    <row r="136" customHeight="1" spans="1:1">
      <c r="A136" s="1"/>
    </row>
    <row r="137" customHeight="1" spans="1:1">
      <c r="A137" s="1"/>
    </row>
    <row r="138" customHeight="1" spans="1:1">
      <c r="A138" s="1"/>
    </row>
    <row r="139" customHeight="1" spans="1:1">
      <c r="A139" s="1"/>
    </row>
    <row r="140" customHeight="1" spans="1:1">
      <c r="A140" s="1"/>
    </row>
    <row r="141" customHeight="1" spans="1:1">
      <c r="A141" s="1"/>
    </row>
    <row r="142" customHeight="1" spans="1:1">
      <c r="A142" s="1"/>
    </row>
    <row r="143" customHeight="1" spans="1:1">
      <c r="A143" s="1"/>
    </row>
    <row r="144" customHeight="1" spans="1:1">
      <c r="A144" s="1"/>
    </row>
    <row r="145" customHeight="1" spans="1:1">
      <c r="A145" s="1"/>
    </row>
    <row r="146" customHeight="1" spans="1:1">
      <c r="A146" s="1"/>
    </row>
    <row r="147" customHeight="1" spans="1:1">
      <c r="A147" s="1"/>
    </row>
    <row r="148" customHeight="1" spans="1:1">
      <c r="A148" s="1"/>
    </row>
    <row r="149" customHeight="1" spans="1:1">
      <c r="A149" s="1"/>
    </row>
    <row r="150" customHeight="1" spans="1:1">
      <c r="A150" s="1"/>
    </row>
    <row r="151" customHeight="1" spans="1:1">
      <c r="A151" s="1"/>
    </row>
    <row r="152" customHeight="1" spans="1:1">
      <c r="A152" s="1"/>
    </row>
    <row r="153" customHeight="1" spans="1:1">
      <c r="A153" s="1"/>
    </row>
    <row r="154" customHeight="1" spans="1:1">
      <c r="A154" s="1"/>
    </row>
    <row r="155" customHeight="1" spans="1:1">
      <c r="A155" s="1"/>
    </row>
    <row r="156" customHeight="1" spans="1:1">
      <c r="A156" s="1"/>
    </row>
    <row r="157" customHeight="1" spans="1:1">
      <c r="A157" s="1"/>
    </row>
    <row r="158" customHeight="1" spans="1:1">
      <c r="A158" s="1"/>
    </row>
    <row r="159" customHeight="1" spans="1:1">
      <c r="A159" s="1"/>
    </row>
    <row r="160" customHeight="1" spans="1:1">
      <c r="A160" s="1"/>
    </row>
    <row r="161" customHeight="1" spans="1:1">
      <c r="A161" s="1"/>
    </row>
    <row r="162" customHeight="1" spans="1:1">
      <c r="A162" s="1"/>
    </row>
    <row r="163" customHeight="1" spans="1:1">
      <c r="A163" s="1"/>
    </row>
    <row r="164" customHeight="1" spans="1:1">
      <c r="A164" s="1"/>
    </row>
    <row r="165" customHeight="1" spans="1:1">
      <c r="A165" s="1"/>
    </row>
    <row r="166" customHeight="1" spans="1:1">
      <c r="A166" s="1"/>
    </row>
    <row r="167" customHeight="1" spans="1:1">
      <c r="A167" s="1"/>
    </row>
    <row r="168" customHeight="1" spans="1:1">
      <c r="A168" s="1"/>
    </row>
    <row r="169" customHeight="1" spans="1:1">
      <c r="A169" s="1"/>
    </row>
    <row r="170" customHeight="1" spans="1:1">
      <c r="A170" s="1"/>
    </row>
    <row r="171" customHeight="1" spans="1:1">
      <c r="A171" s="1"/>
    </row>
    <row r="172" customHeight="1" spans="1:1">
      <c r="A172" s="1"/>
    </row>
    <row r="173" customHeight="1" spans="1:1">
      <c r="A173" s="1"/>
    </row>
    <row r="174" customHeight="1" spans="1:1">
      <c r="A174" s="1"/>
    </row>
    <row r="175" customHeight="1" spans="1:1">
      <c r="A175" s="1"/>
    </row>
    <row r="176" customHeight="1" spans="1:1">
      <c r="A176" s="1"/>
    </row>
    <row r="177" customHeight="1" spans="1:1">
      <c r="A177" s="1"/>
    </row>
    <row r="178" customHeight="1" spans="1:1">
      <c r="A178" s="1"/>
    </row>
    <row r="179" customHeight="1" spans="1:1">
      <c r="A179" s="1"/>
    </row>
    <row r="180" customHeight="1" spans="1:1">
      <c r="A180" s="1"/>
    </row>
    <row r="181" customHeight="1" spans="1:1">
      <c r="A181" s="1"/>
    </row>
    <row r="182" customHeight="1" spans="1:1">
      <c r="A182" s="1"/>
    </row>
    <row r="183" customHeight="1" spans="1:1">
      <c r="A183" s="1"/>
    </row>
    <row r="184" customHeight="1" spans="1:1">
      <c r="A184" s="1"/>
    </row>
    <row r="185" customHeight="1" spans="1:1">
      <c r="A185" s="1"/>
    </row>
    <row r="186" customHeight="1" spans="1:1">
      <c r="A186" s="1"/>
    </row>
    <row r="187" customHeight="1" spans="1:1">
      <c r="A187" s="1"/>
    </row>
    <row r="188" customHeight="1" spans="1:1">
      <c r="A188" s="1"/>
    </row>
    <row r="189" customHeight="1" spans="1:1">
      <c r="A189" s="1"/>
    </row>
    <row r="190" customHeight="1" spans="1:1">
      <c r="A190" s="1"/>
    </row>
    <row r="191" customHeight="1" spans="1:1">
      <c r="A191" s="1"/>
    </row>
    <row r="192" customHeight="1" spans="1:1">
      <c r="A192" s="1"/>
    </row>
    <row r="193" customHeight="1" spans="1:1">
      <c r="A193" s="1"/>
    </row>
    <row r="194" customHeight="1" spans="1:1">
      <c r="A194" s="1"/>
    </row>
    <row r="195" customHeight="1" spans="1:1">
      <c r="A195" s="1"/>
    </row>
    <row r="196" customHeight="1" spans="1:1">
      <c r="A196" s="1"/>
    </row>
    <row r="197" customHeight="1" spans="1:1">
      <c r="A197" s="1"/>
    </row>
    <row r="198" customHeight="1" spans="1:1">
      <c r="A198" s="1"/>
    </row>
    <row r="199" customHeight="1" spans="1:1">
      <c r="A199" s="1"/>
    </row>
    <row r="200" customHeight="1" spans="1:1">
      <c r="A200" s="1"/>
    </row>
    <row r="201" customHeight="1" spans="1:1">
      <c r="A201" s="1"/>
    </row>
  </sheetData>
  <mergeCells count="23">
    <mergeCell ref="A3:A4"/>
    <mergeCell ref="A5:A6"/>
    <mergeCell ref="A7:A9"/>
    <mergeCell ref="A10:A11"/>
    <mergeCell ref="A12:A15"/>
    <mergeCell ref="A16:A18"/>
    <mergeCell ref="A20:A22"/>
    <mergeCell ref="A23:A24"/>
    <mergeCell ref="B3:B4"/>
    <mergeCell ref="B5:B6"/>
    <mergeCell ref="B7:B9"/>
    <mergeCell ref="B10:B11"/>
    <mergeCell ref="B12:B15"/>
    <mergeCell ref="B16:B18"/>
    <mergeCell ref="B20:B22"/>
    <mergeCell ref="E3:E4"/>
    <mergeCell ref="E5:E6"/>
    <mergeCell ref="E7:E9"/>
    <mergeCell ref="E10:E11"/>
    <mergeCell ref="E12:E15"/>
    <mergeCell ref="E16:E18"/>
    <mergeCell ref="E20:E22"/>
    <mergeCell ref="E23:E24"/>
  </mergeCells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F33" sqref="F33"/>
    </sheetView>
  </sheetViews>
  <sheetFormatPr defaultColWidth="14" defaultRowHeight="18" customHeight="1" outlineLevelCol="5"/>
  <cols>
    <col min="1" max="1" width="6.6" customWidth="1"/>
    <col min="2" max="2" width="19.4166666666667" customWidth="1"/>
    <col min="3" max="3" width="11.0833333333333" customWidth="1"/>
    <col min="4" max="4" width="4.75" customWidth="1"/>
    <col min="5" max="5" width="4.75" style="1" customWidth="1"/>
    <col min="6" max="6" width="48.775" customWidth="1"/>
  </cols>
  <sheetData>
    <row r="1" customHeight="1" spans="1:6">
      <c r="A1" t="s">
        <v>176</v>
      </c>
      <c r="B1" t="s">
        <v>177</v>
      </c>
      <c r="C1" s="1" t="s">
        <v>178</v>
      </c>
      <c r="D1" t="s">
        <v>134</v>
      </c>
      <c r="E1" s="1" t="s">
        <v>179</v>
      </c>
      <c r="F1" s="1" t="s">
        <v>146</v>
      </c>
    </row>
    <row r="2" customHeight="1" spans="1:6">
      <c r="A2" t="s">
        <v>148</v>
      </c>
      <c r="B2" s="2" t="s">
        <v>180</v>
      </c>
      <c r="C2" s="3">
        <v>17512</v>
      </c>
      <c r="D2" t="s">
        <v>181</v>
      </c>
      <c r="E2" s="1">
        <f ca="1" t="shared" ref="E2:E9" si="0">ROUND((TODAY()-C2)/365,0)</f>
        <v>79</v>
      </c>
      <c r="F2" t="s">
        <v>182</v>
      </c>
    </row>
    <row r="3" customHeight="1" spans="1:6">
      <c r="A3" t="s">
        <v>151</v>
      </c>
      <c r="B3" t="s">
        <v>183</v>
      </c>
      <c r="C3" s="3">
        <v>19081</v>
      </c>
      <c r="D3" t="s">
        <v>184</v>
      </c>
      <c r="E3" s="1">
        <f ca="1" t="shared" si="0"/>
        <v>74</v>
      </c>
    </row>
    <row r="4" customHeight="1" spans="1:6">
      <c r="A4" t="s">
        <v>185</v>
      </c>
      <c r="B4" s="2" t="s">
        <v>186</v>
      </c>
      <c r="C4" s="4">
        <v>19806</v>
      </c>
      <c r="D4" t="s">
        <v>184</v>
      </c>
      <c r="E4" s="1">
        <f ca="1" t="shared" si="0"/>
        <v>72</v>
      </c>
      <c r="F4" t="s">
        <v>187</v>
      </c>
    </row>
    <row r="5" customHeight="1" spans="1:6">
      <c r="A5" t="s">
        <v>188</v>
      </c>
      <c r="B5" s="2" t="s">
        <v>189</v>
      </c>
      <c r="C5" s="3">
        <v>26623</v>
      </c>
      <c r="D5" t="s">
        <v>184</v>
      </c>
      <c r="E5" s="1">
        <f ca="1" t="shared" si="0"/>
        <v>54</v>
      </c>
      <c r="F5" t="s">
        <v>190</v>
      </c>
    </row>
    <row r="6" customHeight="1" spans="1:6">
      <c r="A6" t="s">
        <v>161</v>
      </c>
      <c r="B6" s="2" t="s">
        <v>191</v>
      </c>
      <c r="C6" s="3">
        <v>26683</v>
      </c>
      <c r="D6" t="s">
        <v>184</v>
      </c>
      <c r="E6" s="1">
        <f ca="1" t="shared" si="0"/>
        <v>54</v>
      </c>
      <c r="F6" t="s">
        <v>192</v>
      </c>
    </row>
    <row r="7" customHeight="1" spans="1:6">
      <c r="A7" t="s">
        <v>174</v>
      </c>
      <c r="B7" s="2" t="s">
        <v>193</v>
      </c>
      <c r="C7" s="3">
        <v>27564</v>
      </c>
      <c r="D7" t="s">
        <v>184</v>
      </c>
      <c r="E7" s="1">
        <f ca="1" t="shared" si="0"/>
        <v>51</v>
      </c>
      <c r="F7" t="s">
        <v>194</v>
      </c>
    </row>
    <row r="8" customHeight="1" spans="1:6">
      <c r="A8" t="s">
        <v>170</v>
      </c>
      <c r="B8" s="2" t="s">
        <v>195</v>
      </c>
      <c r="C8" s="3">
        <v>36129</v>
      </c>
      <c r="D8" t="s">
        <v>184</v>
      </c>
      <c r="E8" s="1">
        <f ca="1" t="shared" si="0"/>
        <v>28</v>
      </c>
      <c r="F8" t="s">
        <v>196</v>
      </c>
    </row>
    <row r="9" customHeight="1" spans="1:6">
      <c r="A9" t="s">
        <v>169</v>
      </c>
      <c r="B9" s="2" t="s">
        <v>197</v>
      </c>
      <c r="C9" s="3">
        <v>36304</v>
      </c>
      <c r="D9" t="s">
        <v>184</v>
      </c>
      <c r="E9" s="1">
        <f ca="1" t="shared" si="0"/>
        <v>27</v>
      </c>
      <c r="F9" t="s">
        <v>198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资产负债表</vt:lpstr>
      <vt:lpstr>利润表</vt:lpstr>
      <vt:lpstr>2026年3月资产负债表</vt:lpstr>
      <vt:lpstr>股权变更记录</vt:lpstr>
      <vt:lpstr>工作表2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2021215281</cp:lastModifiedBy>
  <dcterms:created xsi:type="dcterms:W3CDTF">2026-08-15T14:48:00Z</dcterms:created>
  <dcterms:modified xsi:type="dcterms:W3CDTF">2026-08-15T06:49:58Z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5464562E06094D518A5989F39BF69135_13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